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15" tabRatio="793" activeTab="1"/>
  </bookViews>
  <sheets>
    <sheet name="титул" sheetId="1" r:id="rId1"/>
    <sheet name="Свод" sheetId="2" r:id="rId2"/>
    <sheet name="график уч.пр." sheetId="3" r:id="rId3"/>
    <sheet name="план уч.пр." sheetId="4" r:id="rId4"/>
    <sheet name="кабинеты" sheetId="5" r:id="rId5"/>
  </sheets>
  <definedNames>
    <definedName name="_xlnm.Print_Titles" localSheetId="3">'план уч.пр.'!$3:$7</definedName>
    <definedName name="_xlnm.Print_Area" localSheetId="0">'титул'!$A$1:$I$34</definedName>
  </definedNames>
  <calcPr fullCalcOnLoad="1"/>
</workbook>
</file>

<file path=xl/sharedStrings.xml><?xml version="1.0" encoding="utf-8"?>
<sst xmlns="http://schemas.openxmlformats.org/spreadsheetml/2006/main" count="566" uniqueCount="339">
  <si>
    <t>Курсы</t>
  </si>
  <si>
    <t>Государственная итоговая аттестация</t>
  </si>
  <si>
    <t>Всего</t>
  </si>
  <si>
    <t>преддипломная</t>
  </si>
  <si>
    <t>Декабрь</t>
  </si>
  <si>
    <t>Январь</t>
  </si>
  <si>
    <t>Май</t>
  </si>
  <si>
    <t>УЧЕБНЫЙ ПЛАН</t>
  </si>
  <si>
    <t>наименование образовательного учреждения</t>
  </si>
  <si>
    <t>код и наименование специальности</t>
  </si>
  <si>
    <t>Индекс</t>
  </si>
  <si>
    <t>Наименование циклов, дисциплин, профессиональных модулей, МДК, практик</t>
  </si>
  <si>
    <t>ОГСЭ.00</t>
  </si>
  <si>
    <t xml:space="preserve">Общий гуманитарный и социально-экономический цикл </t>
  </si>
  <si>
    <t>ОГСЭ.01</t>
  </si>
  <si>
    <t>ЕН.00</t>
  </si>
  <si>
    <t xml:space="preserve">Математический и общий естественнонаучный цикл </t>
  </si>
  <si>
    <t>ЕН.01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</si>
  <si>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</si>
  <si>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</si>
  <si>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</si>
  <si>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</si>
  <si>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</si>
  <si>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</si>
  <si>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</si>
  <si>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</si>
  <si>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</si>
  <si>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</si>
  <si>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</si>
  <si>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УП.02</t>
  </si>
  <si>
    <t>ПП.02</t>
  </si>
  <si>
    <t>ПДП</t>
  </si>
  <si>
    <t xml:space="preserve">Преддипломная практика </t>
  </si>
  <si>
    <t>ГИА</t>
  </si>
  <si>
    <t>Государственная (итоговая) аттестация</t>
  </si>
  <si>
    <t>учебной практики</t>
  </si>
  <si>
    <t>экзаменов</t>
  </si>
  <si>
    <t>зачетов</t>
  </si>
  <si>
    <t>Утверждаю</t>
  </si>
  <si>
    <t>«_____»____________ 20 __ г.</t>
  </si>
  <si>
    <t>по специальности среднего профессионального образования</t>
  </si>
  <si>
    <t xml:space="preserve">базовой или углубленной </t>
  </si>
  <si>
    <t>=</t>
  </si>
  <si>
    <t>III</t>
  </si>
  <si>
    <t>::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</si>
  <si>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</si>
  <si>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</si>
  <si>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</si>
  <si>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</si>
  <si>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</si>
  <si>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</si>
  <si>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</si>
  <si>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Математика</t>
  </si>
  <si>
    <t>ЕН.02</t>
  </si>
  <si>
    <t>Экологические основы природопользования</t>
  </si>
  <si>
    <t>Инженерная графика</t>
  </si>
  <si>
    <t>Техническая механика</t>
  </si>
  <si>
    <t>Материаловедение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</si>
  <si>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</si>
  <si>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</si>
  <si>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Охрана труда</t>
  </si>
  <si>
    <t>Безопасность жизнедеятельности</t>
  </si>
  <si>
    <t>курсовых работ (проектов)</t>
  </si>
  <si>
    <t>ПМ.02</t>
  </si>
  <si>
    <t>МДК.02.01</t>
  </si>
  <si>
    <t>ПМ.03</t>
  </si>
  <si>
    <t>МДК.03.01</t>
  </si>
  <si>
    <t>МДК.03.02</t>
  </si>
  <si>
    <t>ПП.03</t>
  </si>
  <si>
    <t>УП.03</t>
  </si>
  <si>
    <t>ПМ.04</t>
  </si>
  <si>
    <t>МДК.04.01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</si>
  <si>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</si>
  <si>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</si>
  <si>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</si>
  <si>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</si>
  <si>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УП.05</t>
  </si>
  <si>
    <t>ПП.05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</si>
  <si>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</si>
  <si>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</si>
  <si>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</si>
  <si>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</si>
  <si>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</si>
  <si>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</si>
  <si>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</si>
  <si>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</si>
  <si>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</si>
  <si>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учебная</t>
  </si>
  <si>
    <t>Учебная и производственная практика, час (нед)</t>
  </si>
  <si>
    <t>Каникулы (недель)</t>
  </si>
  <si>
    <t>Всего недель в учебном году</t>
  </si>
  <si>
    <t>ИТОГО:</t>
  </si>
  <si>
    <t>каникулы</t>
  </si>
  <si>
    <t>УСЛОВНЫЕ ОБОЗНАЧЕНИЯ:</t>
  </si>
  <si>
    <t>Х</t>
  </si>
  <si>
    <t xml:space="preserve"> _____________ А.И. Сазанаков</t>
  </si>
  <si>
    <r>
      <t xml:space="preserve">по программе </t>
    </r>
    <r>
      <rPr>
        <b/>
        <sz val="14"/>
        <color indexed="8"/>
        <rFont val="Times New Roman"/>
        <family val="1"/>
      </rPr>
      <t>базовой</t>
    </r>
    <r>
      <rPr>
        <sz val="14"/>
        <color indexed="8"/>
        <rFont val="Times New Roman"/>
        <family val="1"/>
      </rPr>
      <t xml:space="preserve"> подготовки</t>
    </r>
  </si>
  <si>
    <t>дисциплин и МДК</t>
  </si>
  <si>
    <t xml:space="preserve">1. Программа базовой подготовки </t>
  </si>
  <si>
    <t xml:space="preserve"> Сводные данные по бюджету времени</t>
  </si>
  <si>
    <t>Кабинеты:</t>
  </si>
  <si>
    <t>Лаборатории:</t>
  </si>
  <si>
    <r>
      <t xml:space="preserve">Форма обучения -  </t>
    </r>
    <r>
      <rPr>
        <b/>
        <sz val="12"/>
        <color indexed="8"/>
        <rFont val="Times New Roman"/>
        <family val="1"/>
      </rPr>
      <t>за</t>
    </r>
    <r>
      <rPr>
        <b/>
        <sz val="12"/>
        <color indexed="8"/>
        <rFont val="Times New Roman"/>
        <family val="1"/>
      </rPr>
      <t>очная</t>
    </r>
  </si>
  <si>
    <t>в том числе</t>
  </si>
  <si>
    <t>обзорные и установочные занятия</t>
  </si>
  <si>
    <t>лабораторные работы, практические занятия</t>
  </si>
  <si>
    <t>контрольная работа</t>
  </si>
  <si>
    <t>Форма промежуточной аттестации</t>
  </si>
  <si>
    <t>29.12 - 4.1</t>
  </si>
  <si>
    <t>26.1-1.02</t>
  </si>
  <si>
    <t xml:space="preserve">Февраль </t>
  </si>
  <si>
    <t xml:space="preserve">Март </t>
  </si>
  <si>
    <t>30.03-5.04</t>
  </si>
  <si>
    <t xml:space="preserve">Апрель </t>
  </si>
  <si>
    <t>27.04-3.05</t>
  </si>
  <si>
    <t xml:space="preserve">Июнь </t>
  </si>
  <si>
    <t>29.06-5.07</t>
  </si>
  <si>
    <t xml:space="preserve">Июль </t>
  </si>
  <si>
    <t>27.07. - 02.08.</t>
  </si>
  <si>
    <t xml:space="preserve">Август </t>
  </si>
  <si>
    <t xml:space="preserve">Сентябрь </t>
  </si>
  <si>
    <t>29.09-5.10</t>
  </si>
  <si>
    <t xml:space="preserve">Октябрь </t>
  </si>
  <si>
    <t>27.10-2.11</t>
  </si>
  <si>
    <t xml:space="preserve">Ноябрь </t>
  </si>
  <si>
    <t>1  7</t>
  </si>
  <si>
    <t>8  14</t>
  </si>
  <si>
    <t>15 21</t>
  </si>
  <si>
    <t>22 28</t>
  </si>
  <si>
    <t>5  11</t>
  </si>
  <si>
    <t>12 18</t>
  </si>
  <si>
    <t>19 25</t>
  </si>
  <si>
    <t>2    8</t>
  </si>
  <si>
    <t>9 15</t>
  </si>
  <si>
    <t>16 22</t>
  </si>
  <si>
    <t>23 1</t>
  </si>
  <si>
    <t>2 8</t>
  </si>
  <si>
    <t>23 29</t>
  </si>
  <si>
    <t>6 12</t>
  </si>
  <si>
    <t>13 19</t>
  </si>
  <si>
    <t>20 26</t>
  </si>
  <si>
    <t>4 10</t>
  </si>
  <si>
    <t>11 17</t>
  </si>
  <si>
    <t>18 24</t>
  </si>
  <si>
    <t>25 31</t>
  </si>
  <si>
    <t>1 7</t>
  </si>
  <si>
    <t>8 14</t>
  </si>
  <si>
    <t>6  12</t>
  </si>
  <si>
    <t>3 9</t>
  </si>
  <si>
    <t>10 16</t>
  </si>
  <si>
    <t>17 23</t>
  </si>
  <si>
    <t>24 31</t>
  </si>
  <si>
    <t>24 30</t>
  </si>
  <si>
    <t>лабораторно-экзаменационная сессия</t>
  </si>
  <si>
    <t>Самостоятельное изучение (недель)</t>
  </si>
  <si>
    <r>
      <t>Квалификация:</t>
    </r>
    <r>
      <rPr>
        <b/>
        <sz val="12"/>
        <color indexed="8"/>
        <rFont val="Times New Roman"/>
        <family val="1"/>
      </rPr>
      <t xml:space="preserve"> техник-механик</t>
    </r>
  </si>
  <si>
    <t>Тренажеры, тренажерные комплексы:</t>
  </si>
  <si>
    <t>График учебного процесса</t>
  </si>
  <si>
    <t>Количество контрольных работ</t>
  </si>
  <si>
    <t>Учебная нагрузка обучающихся (час.)</t>
  </si>
  <si>
    <t>Обязательные учебные занятия при заочной форме обучения, час</t>
  </si>
  <si>
    <t>максимальная</t>
  </si>
  <si>
    <t>Самостоятельная работа</t>
  </si>
  <si>
    <t>обязательная при очной форме обучения</t>
  </si>
  <si>
    <t>всего занятий</t>
  </si>
  <si>
    <t>лаб. и практ. занятий, вкл. семинары</t>
  </si>
  <si>
    <t>Общеобразовательный цикл</t>
  </si>
  <si>
    <t>ОП.01</t>
  </si>
  <si>
    <t>ОП.02</t>
  </si>
  <si>
    <t>Электротехника и электронная техника</t>
  </si>
  <si>
    <t>Основы гидравлики и теплотехники</t>
  </si>
  <si>
    <t>Основы агрономии</t>
  </si>
  <si>
    <t>Основы зоотехнии</t>
  </si>
  <si>
    <t>Основы экономики, менеджмента и маркетинга</t>
  </si>
  <si>
    <t>Правовые основы профессиональной деятельности</t>
  </si>
  <si>
    <t>ОП.12</t>
  </si>
  <si>
    <t>ОП.13</t>
  </si>
  <si>
    <t>Подготовка машин, механизмов,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</si>
  <si>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</si>
  <si>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Подготовка тракторов и сельскохозяйственных машин и механизмов к работе</t>
  </si>
  <si>
    <t>Эксплуатация сельскохозяйственной техники</t>
  </si>
  <si>
    <t>Комплектование машинно-тракторного агрегата для выполнения сельскохозяйственных работ</t>
  </si>
  <si>
    <t>МДК.02.02</t>
  </si>
  <si>
    <t>Технологии механизированных работ в растениеводстве</t>
  </si>
  <si>
    <t>МДК.02.03</t>
  </si>
  <si>
    <t>Технологии механизированных работ в животноводстве</t>
  </si>
  <si>
    <t>Техническое обслуживание и диагностирование неисправностей сельскохозяйственных машин и механизмов; ремонт отдельных деталей и узлов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</si>
  <si>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</si>
  <si>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</si>
  <si>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Управление работами машинно-тракторного парка сельскохозяйственного предприятия</t>
  </si>
  <si>
    <t>Управление структурным подразделением организации (предприятия)</t>
  </si>
  <si>
    <t>0</t>
  </si>
  <si>
    <t>самостоятельное изучение</t>
  </si>
  <si>
    <t>0/10/13</t>
  </si>
  <si>
    <t>Директор ГБОУ СПО МО "ВАКЗО"</t>
  </si>
  <si>
    <t>-,ДЗ-</t>
  </si>
  <si>
    <t>Химия</t>
  </si>
  <si>
    <t>Биология</t>
  </si>
  <si>
    <t>Физика</t>
  </si>
  <si>
    <t>1 курс</t>
  </si>
  <si>
    <t>2 курс</t>
  </si>
  <si>
    <t>3 курс</t>
  </si>
  <si>
    <t>4 курс</t>
  </si>
  <si>
    <t>5 курс</t>
  </si>
  <si>
    <t>6 курс</t>
  </si>
  <si>
    <t>5 лет и 4 мес.</t>
  </si>
  <si>
    <t>дифференцированных зачетов</t>
  </si>
  <si>
    <t>оо</t>
  </si>
  <si>
    <t>х</t>
  </si>
  <si>
    <r>
      <t xml:space="preserve">Профиль получаемого профессионального образования - </t>
    </r>
    <r>
      <rPr>
        <b/>
        <sz val="12"/>
        <color indexed="8"/>
        <rFont val="Times New Roman"/>
        <family val="1"/>
      </rPr>
      <t>технический</t>
    </r>
  </si>
  <si>
    <t>-,-,Э</t>
  </si>
  <si>
    <t>-,ДЗ,-</t>
  </si>
  <si>
    <t>производствен-ная практика</t>
  </si>
  <si>
    <t>Учебная практика</t>
  </si>
  <si>
    <t>Производственная практика (по профилю специальности)</t>
  </si>
  <si>
    <t>МДК 05.01</t>
  </si>
  <si>
    <t>0/0/2</t>
  </si>
  <si>
    <t>5</t>
  </si>
  <si>
    <t>17</t>
  </si>
  <si>
    <t>53</t>
  </si>
  <si>
    <t>Подготовка по профессии  водитель автомобиля</t>
  </si>
  <si>
    <t>1. Электротехники и электроники;</t>
  </si>
  <si>
    <t>2. Метрологии, стандартизации и подтверждения качества;</t>
  </si>
  <si>
    <t>3. Гидравлики и теплотехники;</t>
  </si>
  <si>
    <t>4. Топлива и смазочных материалов;</t>
  </si>
  <si>
    <t>5. Тракторов, самоходных сельскохозяйственных и мелиоративных машин,</t>
  </si>
  <si>
    <t>6. Автомобилей;</t>
  </si>
  <si>
    <t>7. Эксплуатации машинно-тракторного парка;</t>
  </si>
  <si>
    <t>8.</t>
  </si>
  <si>
    <t>Технического обслуживания и ремонта машин</t>
  </si>
  <si>
    <t>9. Технологии производства продукции растениеводства;</t>
  </si>
  <si>
    <t>10. Технологии производства продукции животноводства.</t>
  </si>
  <si>
    <t>1. Тренажер для выработки навыков и совершенствования техники</t>
  </si>
  <si>
    <t>2.  Управления транспортным средством.</t>
  </si>
  <si>
    <t>2. Пункт технического обслуживания.</t>
  </si>
  <si>
    <t>2. Автодром, трактородром;</t>
  </si>
  <si>
    <t>3. Гараж с учебными автомобилями категорий «В» и «С».</t>
  </si>
  <si>
    <t>2. Открытый стадион широкого профиля с элементами полосы препятствий;</t>
  </si>
  <si>
    <t>Согласовано:</t>
  </si>
  <si>
    <r>
      <t>Учебно-производственное хозяйство. Мастерские</t>
    </r>
    <r>
      <rPr>
        <sz val="11"/>
        <color indexed="8"/>
        <rFont val="Times New Roman"/>
        <family val="1"/>
      </rPr>
      <t>: 1. Слесарные мастерские</t>
    </r>
    <r>
      <rPr>
        <b/>
        <sz val="11"/>
        <color indexed="8"/>
        <rFont val="Times New Roman"/>
        <family val="1"/>
      </rPr>
      <t>;</t>
    </r>
  </si>
  <si>
    <r>
      <rPr>
        <b/>
        <sz val="11"/>
        <color indexed="8"/>
        <rFont val="Times New Roman"/>
        <family val="1"/>
      </rPr>
      <t xml:space="preserve">Полигоны: </t>
    </r>
    <r>
      <rPr>
        <sz val="11"/>
        <color indexed="8"/>
        <rFont val="Times New Roman"/>
        <family val="1"/>
      </rPr>
      <t>1. Учебно-производственное хозяйство;</t>
    </r>
  </si>
  <si>
    <r>
      <rPr>
        <b/>
        <sz val="11"/>
        <color indexed="8"/>
        <rFont val="Times New Roman"/>
        <family val="1"/>
      </rPr>
      <t>Спортивный комплекс:</t>
    </r>
    <r>
      <rPr>
        <sz val="11"/>
        <color indexed="8"/>
        <rFont val="Times New Roman"/>
        <family val="1"/>
      </rPr>
      <t xml:space="preserve"> 1. Спортивный зал;</t>
    </r>
  </si>
  <si>
    <r>
      <rPr>
        <b/>
        <sz val="11"/>
        <color indexed="8"/>
        <rFont val="Times New Roman"/>
        <family val="1"/>
      </rPr>
      <t>Залы:</t>
    </r>
    <r>
      <rPr>
        <sz val="11"/>
        <color indexed="8"/>
        <rFont val="Times New Roman"/>
        <family val="1"/>
      </rPr>
      <t xml:space="preserve"> Библиотека, читальный зал с выходом в сеть Интернет; актовый зал.</t>
    </r>
  </si>
  <si>
    <t>.ж</t>
  </si>
  <si>
    <t>ОУД.00</t>
  </si>
  <si>
    <t>0/12/3</t>
  </si>
  <si>
    <t>Общеобразовательные учебные дисциплины (базовые)</t>
  </si>
  <si>
    <t>0/9/1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</si>
  <si>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</si>
  <si>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</si>
  <si>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</si>
  <si>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</si>
  <si>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</si>
  <si>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</si>
  <si>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ОБЖ</t>
  </si>
  <si>
    <t>ОУД.06</t>
  </si>
  <si>
    <t>ОУД.07</t>
  </si>
  <si>
    <t>Обществознание (вкл. экономику и право)</t>
  </si>
  <si>
    <t>ОУД.08</t>
  </si>
  <si>
    <t>География</t>
  </si>
  <si>
    <t>ОУД.09</t>
  </si>
  <si>
    <t>ОУД.10</t>
  </si>
  <si>
    <t>Экология</t>
  </si>
  <si>
    <t>Общеобразовательные  учебные дисциплины (профильные)</t>
  </si>
  <si>
    <t>0/2/2</t>
  </si>
  <si>
    <t>ОУД.11</t>
  </si>
  <si>
    <t>Математика: алгебра и начала математического анализа; геометрия</t>
  </si>
  <si>
    <t>-,ДЗ,Э</t>
  </si>
  <si>
    <t>ОУД.12</t>
  </si>
  <si>
    <t>Информатика</t>
  </si>
  <si>
    <t>ОУД.13</t>
  </si>
  <si>
    <t>УД.00</t>
  </si>
  <si>
    <t>Общеобразовательные учебные дисциплины (дополнительные)</t>
  </si>
  <si>
    <t>0/1/0</t>
  </si>
  <si>
    <t>УД.01</t>
  </si>
  <si>
    <t>Эффективное поведение на рынке труда</t>
  </si>
  <si>
    <t>3/1/1</t>
  </si>
  <si>
    <t>З,З,З,-,Э</t>
  </si>
  <si>
    <t>0/1/12</t>
  </si>
  <si>
    <t>0/11/25</t>
  </si>
  <si>
    <t>3/24/31</t>
  </si>
  <si>
    <t>Русского языка и литературы;</t>
  </si>
  <si>
    <t>Иностранного языка;</t>
  </si>
  <si>
    <t>Математики;</t>
  </si>
  <si>
    <t>Истории и обществознания;</t>
  </si>
  <si>
    <t>Географии и естествознания;</t>
  </si>
  <si>
    <t>Основ безопасности жизнедеятельности;</t>
  </si>
  <si>
    <t>Экономики и права</t>
  </si>
  <si>
    <t>8   Социально-экономических дисциплин;</t>
  </si>
  <si>
    <t>9   Иностранного языка;</t>
  </si>
  <si>
    <t>10  Информационных технологий в профессиональной деятельности;</t>
  </si>
  <si>
    <t>11 Инженерной графики;</t>
  </si>
  <si>
    <t>12 Технической механики;</t>
  </si>
  <si>
    <t>13  Материаловедения;</t>
  </si>
  <si>
    <t>15 Управления транспортным средством и безопасности движения;</t>
  </si>
  <si>
    <t>16 Агрономии;</t>
  </si>
  <si>
    <t>17  Зоотехнии;</t>
  </si>
  <si>
    <t>18 Экологических основ природопользования;</t>
  </si>
  <si>
    <t>19 Безопасности жизнедеятельности и охраны труда.</t>
  </si>
  <si>
    <t>35.02.07 Механизация сельского хозяйства</t>
  </si>
  <si>
    <t>основной профессиональной образовательной программы</t>
  </si>
  <si>
    <t>среднего профессионального образования</t>
  </si>
  <si>
    <t>Нормативный срок освоения ОПОП –</t>
  </si>
  <si>
    <r>
      <t>на базе</t>
    </r>
    <r>
      <rPr>
        <b/>
        <sz val="12"/>
        <color indexed="8"/>
        <rFont val="Times New Roman"/>
        <family val="1"/>
      </rPr>
      <t xml:space="preserve"> основного общего образования</t>
    </r>
  </si>
  <si>
    <t>2. Сводные данные по бюджету времени (в неделях) для заочной формы обучения</t>
  </si>
  <si>
    <t>Самостоятельное изучение</t>
  </si>
  <si>
    <t>Производственная практика</t>
  </si>
  <si>
    <t>Каникулы</t>
  </si>
  <si>
    <t>Всего             (по курсам)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</si>
  <si>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</si>
  <si>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</si>
  <si>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</si>
  <si>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</si>
  <si>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r>
      <t xml:space="preserve">IV </t>
    </r>
    <r>
      <rPr>
        <sz val="10"/>
        <color indexed="8"/>
        <rFont val="Times New Roman"/>
        <family val="1"/>
      </rPr>
      <t>курс</t>
    </r>
  </si>
  <si>
    <t>V курс</t>
  </si>
  <si>
    <t>VI курс</t>
  </si>
  <si>
    <t>Лабораторино-экзаменационная                                              сессия (нед)</t>
  </si>
  <si>
    <t>Государственная итоговая                                     аттестация, (нед)</t>
  </si>
  <si>
    <t>производственная (по профилю специальности)</t>
  </si>
  <si>
    <t>производственная (преддипломная)</t>
  </si>
  <si>
    <t xml:space="preserve">учебная практика </t>
  </si>
  <si>
    <t>практика</t>
  </si>
  <si>
    <t>государственная итоговая аттестация</t>
  </si>
  <si>
    <t>производственная (преддипломная) практика</t>
  </si>
  <si>
    <t>3. План учебного процесса для ОПОП СПО</t>
  </si>
  <si>
    <t>Э(к)</t>
  </si>
  <si>
    <t>1.1. Выпускная квалификационная работа в форме: дипломного проекта</t>
  </si>
  <si>
    <t xml:space="preserve">4. Перечень кабинетов, лабораторий, мастерских и др. для подготовки по специальности СПО </t>
  </si>
  <si>
    <t>3. Стрелковый тир (электронный).</t>
  </si>
  <si>
    <r>
      <t xml:space="preserve">Распределение обязательной учебной нагрузки </t>
    </r>
    <r>
      <rPr>
        <sz val="9"/>
        <rFont val="Times New Roman"/>
        <family val="1"/>
      </rPr>
      <t>(включая обязательную аудиторную, контрольные работы  и все виды практики в составе профессиональных модулей)</t>
    </r>
    <r>
      <rPr>
        <b/>
        <sz val="9"/>
        <rFont val="Times New Roman"/>
        <family val="1"/>
      </rPr>
      <t xml:space="preserve"> по курсам, (час.)</t>
    </r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</si>
  <si>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</si>
  <si>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директор ГАПОУ СО "БТА"</t>
  </si>
  <si>
    <t>_________________Н.А. Крупнова</t>
  </si>
  <si>
    <t>Лабораторно-экзаменационная сессия</t>
  </si>
  <si>
    <r>
      <t xml:space="preserve">Консультации </t>
    </r>
    <r>
      <rPr>
        <sz val="9"/>
        <rFont val="Times New Roman"/>
        <family val="1"/>
      </rPr>
      <t>4 часа на одного обучающегося на каждый учебный год</t>
    </r>
  </si>
  <si>
    <r>
      <t>преддипломная практика</t>
    </r>
    <r>
      <rPr>
        <i/>
        <sz val="9"/>
        <rFont val="Times New Roman"/>
        <family val="1"/>
      </rPr>
      <t xml:space="preserve"> </t>
    </r>
  </si>
  <si>
    <r>
      <t xml:space="preserve">Выполнение дипломного проекта  </t>
    </r>
    <r>
      <rPr>
        <i/>
        <sz val="9"/>
        <rFont val="Times New Roman"/>
        <family val="1"/>
      </rPr>
      <t>с  18.02.по 17.03;</t>
    </r>
    <r>
      <rPr>
        <sz val="9"/>
        <rFont val="Times New Roman"/>
        <family val="1"/>
      </rPr>
      <t>(всего 4  нед.)                                              Защита дипломного проекта  с 18.03 по 31.03 (всего 2 недели).</t>
    </r>
  </si>
  <si>
    <t>Заместитель директора по УПР</t>
  </si>
  <si>
    <t>Председатель цикловой комиссии технических дисциплин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</si>
</sst>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&quot; &quot;?/4"/>
    <numFmt numFmtId="173" formatCode="0.0%"/>
    <numFmt numFmtId="174" formatCode="0.0"/>
    <numFmt numFmtId="175" formatCode="0_ ;[Red]\-0\ "/>
    <numFmt numFmtId="176" formatCode="0.00_ ;[Red]\-0.00\ "/>
    <numFmt numFmtId="177" formatCode="0.0_ ;[Red]\-0.0\ "/>
    <numFmt numFmtId="178" formatCode="mmmm\ d\,\ yyyy"/>
    <numFmt numFmtId="179" formatCode="#,##0.0_ ;[Red]\-#,##0.0\ "/>
    <numFmt numFmtId="180" formatCode="#,##0_ ;[Red]\-#,##0\ "/>
    <numFmt numFmtId="181" formatCode="dd/mm/yy;@"/>
    <numFmt numFmtId="182" formatCode="0;[Red]0"/>
    <numFmt numFmtId="183" formatCode="0.0;[Red]0.0"/>
    <numFmt numFmtId="184" formatCode="#,##0;[Red]#,##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thick"/>
      <bottom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17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left" vertical="top"/>
    </xf>
    <xf numFmtId="0" fontId="15" fillId="0" borderId="24" xfId="0" applyFont="1" applyBorder="1" applyAlignment="1" quotePrefix="1">
      <alignment horizontal="center"/>
    </xf>
    <xf numFmtId="0" fontId="15" fillId="0" borderId="25" xfId="0" applyFont="1" applyBorder="1" applyAlignment="1" quotePrefix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 quotePrefix="1">
      <alignment horizontal="center"/>
    </xf>
    <xf numFmtId="0" fontId="16" fillId="0" borderId="26" xfId="0" applyFont="1" applyBorder="1" applyAlignment="1">
      <alignment horizontal="center"/>
    </xf>
    <xf numFmtId="0" fontId="15" fillId="0" borderId="27" xfId="0" applyFont="1" applyBorder="1" applyAlignment="1" quotePrefix="1">
      <alignment horizontal="center"/>
    </xf>
    <xf numFmtId="0" fontId="16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 quotePrefix="1">
      <alignment horizontal="center"/>
    </xf>
    <xf numFmtId="0" fontId="15" fillId="0" borderId="28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60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7" fillId="34" borderId="0" xfId="0" applyFon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 textRotation="90" wrapText="1"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4" borderId="20" xfId="0" applyNumberFormat="1" applyFont="1" applyFill="1" applyBorder="1" applyAlignment="1">
      <alignment horizontal="center" vertical="center" wrapText="1"/>
    </xf>
    <xf numFmtId="1" fontId="18" fillId="34" borderId="19" xfId="0" applyNumberFormat="1" applyFont="1" applyFill="1" applyBorder="1" applyAlignment="1">
      <alignment horizontal="center" vertical="center" wrapText="1"/>
    </xf>
    <xf numFmtId="1" fontId="18" fillId="34" borderId="29" xfId="0" applyNumberFormat="1" applyFont="1" applyFill="1" applyBorder="1" applyAlignment="1">
      <alignment horizontal="center" vertical="center" wrapText="1"/>
    </xf>
    <xf numFmtId="1" fontId="18" fillId="34" borderId="30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wrapText="1"/>
    </xf>
    <xf numFmtId="0" fontId="19" fillId="36" borderId="10" xfId="0" applyFont="1" applyFill="1" applyBorder="1" applyAlignment="1">
      <alignment wrapText="1"/>
    </xf>
    <xf numFmtId="49" fontId="19" fillId="3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" fontId="1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36" borderId="26" xfId="0" applyFont="1" applyFill="1" applyBorder="1" applyAlignment="1">
      <alignment vertical="center" wrapText="1"/>
    </xf>
    <xf numFmtId="0" fontId="19" fillId="36" borderId="26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/>
    </xf>
    <xf numFmtId="0" fontId="6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/>
    </xf>
    <xf numFmtId="0" fontId="16" fillId="0" borderId="34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14" fontId="16" fillId="0" borderId="36" xfId="0" applyNumberFormat="1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5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0" xfId="42" applyFont="1" applyBorder="1" applyAlignment="1" applyProtection="1">
      <alignment horizontal="center" vertical="center" textRotation="90" wrapText="1"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50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110" zoomScaleSheetLayoutView="110" zoomScalePageLayoutView="0" workbookViewId="0" topLeftCell="A1">
      <selection activeCell="H12" sqref="H12"/>
    </sheetView>
  </sheetViews>
  <sheetFormatPr defaultColWidth="9.140625" defaultRowHeight="15"/>
  <cols>
    <col min="1" max="1" width="10.8515625" style="0" customWidth="1"/>
    <col min="2" max="2" width="12.7109375" style="0" customWidth="1"/>
    <col min="3" max="3" width="15.7109375" style="0" customWidth="1"/>
    <col min="5" max="5" width="11.421875" style="0" customWidth="1"/>
    <col min="7" max="7" width="6.28125" style="0" customWidth="1"/>
    <col min="8" max="8" width="45.57421875" style="0" customWidth="1"/>
    <col min="9" max="9" width="0.42578125" style="0" customWidth="1"/>
  </cols>
  <sheetData>
    <row r="1" spans="8:9" ht="15.75">
      <c r="H1" s="77" t="s">
        <v>38</v>
      </c>
      <c r="I1" s="6" t="s">
        <v>38</v>
      </c>
    </row>
    <row r="2" spans="8:9" ht="15.75">
      <c r="H2" s="77" t="s">
        <v>331</v>
      </c>
      <c r="I2" s="6" t="s">
        <v>194</v>
      </c>
    </row>
    <row r="3" spans="8:9" ht="15.75">
      <c r="H3" s="77" t="s">
        <v>332</v>
      </c>
      <c r="I3" s="6" t="s">
        <v>95</v>
      </c>
    </row>
    <row r="4" spans="8:9" ht="15.75">
      <c r="H4" s="78"/>
      <c r="I4" s="6" t="s">
        <v>39</v>
      </c>
    </row>
    <row r="8" ht="18.75">
      <c r="A8" s="3"/>
    </row>
    <row r="9" ht="15.75" customHeight="1"/>
    <row r="10" spans="1:9" ht="21" customHeight="1">
      <c r="A10" s="79"/>
      <c r="B10" s="79"/>
      <c r="C10" s="79"/>
      <c r="D10" s="79"/>
      <c r="E10" s="2" t="s">
        <v>7</v>
      </c>
      <c r="F10" s="79"/>
      <c r="G10" s="79"/>
      <c r="H10" s="79"/>
      <c r="I10" s="79"/>
    </row>
    <row r="11" spans="1:9" ht="21" customHeight="1">
      <c r="A11" s="79"/>
      <c r="B11" s="79"/>
      <c r="C11" s="79"/>
      <c r="D11" s="79"/>
      <c r="E11" s="3" t="s">
        <v>300</v>
      </c>
      <c r="F11" s="79"/>
      <c r="G11" s="79"/>
      <c r="H11" s="79"/>
      <c r="I11" s="79"/>
    </row>
    <row r="12" spans="1:9" ht="21" customHeight="1">
      <c r="A12" s="79"/>
      <c r="B12" s="79"/>
      <c r="C12" s="79"/>
      <c r="D12" s="79"/>
      <c r="E12" s="3" t="s">
        <v>301</v>
      </c>
      <c r="F12" s="79"/>
      <c r="G12" s="79"/>
      <c r="H12" s="79"/>
      <c r="I12" s="79"/>
    </row>
    <row r="13" spans="1:9" ht="63.75" customHeight="1">
      <c r="A13" s="160" t="s">
        <v>330</v>
      </c>
      <c r="B13" s="160"/>
      <c r="C13" s="160"/>
      <c r="D13" s="160"/>
      <c r="E13" s="160"/>
      <c r="F13" s="160"/>
      <c r="G13" s="160"/>
      <c r="H13" s="160"/>
      <c r="I13" s="160"/>
    </row>
    <row r="14" spans="1:9" ht="15">
      <c r="A14" s="79"/>
      <c r="B14" s="79"/>
      <c r="C14" s="79"/>
      <c r="D14" s="79"/>
      <c r="E14" s="4" t="s">
        <v>8</v>
      </c>
      <c r="F14" s="79"/>
      <c r="G14" s="79"/>
      <c r="H14" s="79"/>
      <c r="I14" s="79"/>
    </row>
    <row r="15" spans="1:9" ht="18.75">
      <c r="A15" s="79"/>
      <c r="B15" s="79"/>
      <c r="C15" s="79"/>
      <c r="D15" s="79"/>
      <c r="E15" s="3" t="s">
        <v>40</v>
      </c>
      <c r="F15" s="79"/>
      <c r="G15" s="79"/>
      <c r="H15" s="79"/>
      <c r="I15" s="79"/>
    </row>
    <row r="16" spans="1:9" ht="18.75">
      <c r="A16" s="79"/>
      <c r="B16" s="166" t="s">
        <v>299</v>
      </c>
      <c r="C16" s="166"/>
      <c r="D16" s="166"/>
      <c r="E16" s="166"/>
      <c r="F16" s="166"/>
      <c r="G16" s="166"/>
      <c r="H16" s="166"/>
      <c r="I16" s="80"/>
    </row>
    <row r="17" spans="1:9" ht="15">
      <c r="A17" s="79"/>
      <c r="B17" s="79"/>
      <c r="C17" s="79"/>
      <c r="D17" s="79"/>
      <c r="E17" s="4" t="s">
        <v>9</v>
      </c>
      <c r="F17" s="79"/>
      <c r="G17" s="79"/>
      <c r="H17" s="79"/>
      <c r="I17" s="79"/>
    </row>
    <row r="18" spans="1:9" ht="18.75">
      <c r="A18" s="5"/>
      <c r="B18" s="79"/>
      <c r="C18" s="81"/>
      <c r="D18" s="81"/>
      <c r="E18" s="18" t="s">
        <v>96</v>
      </c>
      <c r="F18" s="81"/>
      <c r="G18" s="81"/>
      <c r="H18" s="79"/>
      <c r="I18" s="79"/>
    </row>
    <row r="19" spans="1:9" ht="15">
      <c r="A19" s="79"/>
      <c r="B19" s="79"/>
      <c r="C19" s="79"/>
      <c r="D19" s="79"/>
      <c r="E19" s="4" t="s">
        <v>41</v>
      </c>
      <c r="F19" s="79"/>
      <c r="G19" s="79"/>
      <c r="H19" s="79"/>
      <c r="I19" s="79"/>
    </row>
    <row r="20" spans="1:9" ht="15.75">
      <c r="A20" s="79"/>
      <c r="B20" s="79"/>
      <c r="C20" s="79"/>
      <c r="D20" s="79"/>
      <c r="E20" s="168" t="s">
        <v>155</v>
      </c>
      <c r="F20" s="169"/>
      <c r="G20" s="169"/>
      <c r="H20" s="169"/>
      <c r="I20" s="169"/>
    </row>
    <row r="21" spans="1:9" ht="15.75">
      <c r="A21" s="79"/>
      <c r="B21" s="79"/>
      <c r="C21" s="79"/>
      <c r="D21" s="79"/>
      <c r="E21" s="168" t="s">
        <v>102</v>
      </c>
      <c r="F21" s="169"/>
      <c r="G21" s="169"/>
      <c r="H21" s="169"/>
      <c r="I21" s="169"/>
    </row>
    <row r="22" spans="1:9" ht="15" customHeight="1">
      <c r="A22" s="79"/>
      <c r="B22" s="79"/>
      <c r="C22" s="79"/>
      <c r="D22" s="79"/>
      <c r="E22" s="168" t="s">
        <v>302</v>
      </c>
      <c r="F22" s="169"/>
      <c r="G22" s="169"/>
      <c r="H22" s="169"/>
      <c r="I22" s="169"/>
    </row>
    <row r="23" spans="1:9" ht="15" customHeight="1">
      <c r="A23" s="79"/>
      <c r="B23" s="79"/>
      <c r="C23" s="79"/>
      <c r="D23" s="79"/>
      <c r="E23" s="170" t="s">
        <v>205</v>
      </c>
      <c r="F23" s="171"/>
      <c r="G23" s="171"/>
      <c r="H23" s="171"/>
      <c r="I23" s="171"/>
    </row>
    <row r="24" spans="1:9" ht="14.25" customHeight="1">
      <c r="A24" s="79"/>
      <c r="B24" s="79"/>
      <c r="C24" s="79"/>
      <c r="D24" s="79"/>
      <c r="E24" s="168" t="s">
        <v>303</v>
      </c>
      <c r="F24" s="169"/>
      <c r="G24" s="169"/>
      <c r="H24" s="169"/>
      <c r="I24" s="169"/>
    </row>
    <row r="25" spans="1:9" ht="45.75" customHeight="1">
      <c r="A25" s="79"/>
      <c r="B25" s="79"/>
      <c r="C25" s="79"/>
      <c r="D25" s="79"/>
      <c r="E25" s="163" t="s">
        <v>209</v>
      </c>
      <c r="F25" s="163"/>
      <c r="G25" s="163"/>
      <c r="H25" s="163"/>
      <c r="I25" s="163"/>
    </row>
    <row r="26" spans="5:9" ht="15" customHeight="1">
      <c r="E26" s="164"/>
      <c r="F26" s="165"/>
      <c r="G26" s="165"/>
      <c r="H26" s="165"/>
      <c r="I26" s="165"/>
    </row>
    <row r="27" spans="5:9" ht="15" customHeight="1">
      <c r="E27" s="164"/>
      <c r="F27" s="165"/>
      <c r="G27" s="165"/>
      <c r="H27" s="165"/>
      <c r="I27" s="165"/>
    </row>
    <row r="28" spans="5:9" ht="15" customHeight="1">
      <c r="E28" s="161"/>
      <c r="F28" s="162"/>
      <c r="G28" s="162"/>
      <c r="H28" s="162"/>
      <c r="I28" s="162"/>
    </row>
    <row r="29" spans="5:9" ht="28.5" customHeight="1">
      <c r="E29" s="164"/>
      <c r="F29" s="165"/>
      <c r="G29" s="165"/>
      <c r="H29" s="165"/>
      <c r="I29" s="165"/>
    </row>
    <row r="30" spans="5:9" ht="32.25" customHeight="1">
      <c r="E30" s="167"/>
      <c r="F30" s="167"/>
      <c r="G30" s="167"/>
      <c r="H30" s="167"/>
      <c r="I30" s="167"/>
    </row>
    <row r="31" spans="5:9" ht="15.75">
      <c r="E31" s="159"/>
      <c r="F31" s="159"/>
      <c r="G31" s="159"/>
      <c r="H31" s="159"/>
      <c r="I31" s="56"/>
    </row>
  </sheetData>
  <sheetProtection/>
  <mergeCells count="14">
    <mergeCell ref="E21:I21"/>
    <mergeCell ref="E22:I22"/>
    <mergeCell ref="E23:I23"/>
    <mergeCell ref="E24:I24"/>
    <mergeCell ref="E31:H31"/>
    <mergeCell ref="A13:I13"/>
    <mergeCell ref="E28:I28"/>
    <mergeCell ref="E25:I25"/>
    <mergeCell ref="E26:I26"/>
    <mergeCell ref="E27:I27"/>
    <mergeCell ref="E29:I29"/>
    <mergeCell ref="B16:H16"/>
    <mergeCell ref="E30:I30"/>
    <mergeCell ref="E20:I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12"/>
    </sheetView>
  </sheetViews>
  <sheetFormatPr defaultColWidth="9.140625" defaultRowHeight="15"/>
  <cols>
    <col min="1" max="1" width="11.421875" style="0" customWidth="1"/>
    <col min="2" max="2" width="18.00390625" style="0" customWidth="1"/>
    <col min="3" max="3" width="15.7109375" style="0" customWidth="1"/>
    <col min="4" max="4" width="12.8515625" style="0" customWidth="1"/>
    <col min="5" max="5" width="15.00390625" style="0" customWidth="1"/>
    <col min="6" max="6" width="17.421875" style="0" customWidth="1"/>
    <col min="7" max="7" width="16.140625" style="0" customWidth="1"/>
    <col min="8" max="8" width="10.140625" style="0" customWidth="1"/>
    <col min="9" max="9" width="14.28125" style="0" customWidth="1"/>
  </cols>
  <sheetData>
    <row r="1" ht="18.75">
      <c r="A1" s="69" t="s">
        <v>304</v>
      </c>
    </row>
    <row r="2" ht="18.75">
      <c r="A2" s="69"/>
    </row>
    <row r="3" spans="1:9" ht="59.25" customHeight="1">
      <c r="A3" s="172" t="s">
        <v>0</v>
      </c>
      <c r="B3" s="172" t="s">
        <v>305</v>
      </c>
      <c r="C3" s="172" t="s">
        <v>213</v>
      </c>
      <c r="D3" s="172" t="s">
        <v>306</v>
      </c>
      <c r="E3" s="172"/>
      <c r="F3" s="172" t="s">
        <v>333</v>
      </c>
      <c r="G3" s="172" t="s">
        <v>1</v>
      </c>
      <c r="H3" s="172" t="s">
        <v>307</v>
      </c>
      <c r="I3" s="172" t="s">
        <v>308</v>
      </c>
    </row>
    <row r="4" spans="1:9" ht="74.25" customHeight="1">
      <c r="A4" s="172"/>
      <c r="B4" s="172"/>
      <c r="C4" s="172"/>
      <c r="D4" s="70" t="s">
        <v>309</v>
      </c>
      <c r="E4" s="70" t="s">
        <v>3</v>
      </c>
      <c r="F4" s="172"/>
      <c r="G4" s="172"/>
      <c r="H4" s="172"/>
      <c r="I4" s="172"/>
    </row>
    <row r="5" spans="1:9" ht="18.75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</row>
    <row r="6" spans="1:9" ht="18.75">
      <c r="A6" s="73" t="s">
        <v>310</v>
      </c>
      <c r="B6" s="74">
        <v>37</v>
      </c>
      <c r="C6" s="74">
        <v>0</v>
      </c>
      <c r="D6" s="74">
        <v>0</v>
      </c>
      <c r="E6" s="74">
        <v>0</v>
      </c>
      <c r="F6" s="74">
        <v>4</v>
      </c>
      <c r="G6" s="74">
        <v>0</v>
      </c>
      <c r="H6" s="74">
        <v>11</v>
      </c>
      <c r="I6" s="74">
        <f aca="true" t="shared" si="0" ref="I6:I12">SUM(B6:H6)</f>
        <v>52</v>
      </c>
    </row>
    <row r="7" spans="1:9" ht="18.75">
      <c r="A7" s="73" t="s">
        <v>311</v>
      </c>
      <c r="B7" s="74">
        <v>37</v>
      </c>
      <c r="C7" s="74">
        <v>0</v>
      </c>
      <c r="D7" s="74">
        <v>0</v>
      </c>
      <c r="E7" s="74">
        <v>0</v>
      </c>
      <c r="F7" s="74">
        <v>4</v>
      </c>
      <c r="G7" s="74">
        <v>0</v>
      </c>
      <c r="H7" s="74">
        <v>11</v>
      </c>
      <c r="I7" s="74">
        <f t="shared" si="0"/>
        <v>52</v>
      </c>
    </row>
    <row r="8" spans="1:9" ht="18.75">
      <c r="A8" s="73" t="s">
        <v>312</v>
      </c>
      <c r="B8" s="74">
        <v>33</v>
      </c>
      <c r="C8" s="74">
        <v>2</v>
      </c>
      <c r="D8" s="74">
        <v>0</v>
      </c>
      <c r="E8" s="74">
        <v>0</v>
      </c>
      <c r="F8" s="74">
        <v>6</v>
      </c>
      <c r="G8" s="74">
        <v>0</v>
      </c>
      <c r="H8" s="74">
        <v>11</v>
      </c>
      <c r="I8" s="74">
        <f t="shared" si="0"/>
        <v>52</v>
      </c>
    </row>
    <row r="9" spans="1:9" ht="18.75">
      <c r="A9" s="73" t="s">
        <v>313</v>
      </c>
      <c r="B9" s="74">
        <v>21</v>
      </c>
      <c r="C9" s="74">
        <v>10</v>
      </c>
      <c r="D9" s="74">
        <v>4</v>
      </c>
      <c r="E9" s="74">
        <v>0</v>
      </c>
      <c r="F9" s="74">
        <v>6</v>
      </c>
      <c r="G9" s="74">
        <v>0</v>
      </c>
      <c r="H9" s="74">
        <v>11</v>
      </c>
      <c r="I9" s="74">
        <f t="shared" si="0"/>
        <v>52</v>
      </c>
    </row>
    <row r="10" spans="1:9" ht="18.75">
      <c r="A10" s="73" t="s">
        <v>314</v>
      </c>
      <c r="B10" s="74">
        <v>22</v>
      </c>
      <c r="C10" s="74">
        <v>9</v>
      </c>
      <c r="D10" s="74">
        <v>4</v>
      </c>
      <c r="E10" s="74">
        <v>0</v>
      </c>
      <c r="F10" s="74">
        <v>6</v>
      </c>
      <c r="G10" s="74">
        <v>0</v>
      </c>
      <c r="H10" s="74">
        <v>11</v>
      </c>
      <c r="I10" s="74">
        <f t="shared" si="0"/>
        <v>52</v>
      </c>
    </row>
    <row r="11" spans="1:9" ht="18.75">
      <c r="A11" s="73" t="s">
        <v>315</v>
      </c>
      <c r="B11" s="74">
        <v>2</v>
      </c>
      <c r="C11" s="74">
        <v>0</v>
      </c>
      <c r="D11" s="74">
        <v>0</v>
      </c>
      <c r="E11" s="74">
        <v>4</v>
      </c>
      <c r="F11" s="74">
        <v>3</v>
      </c>
      <c r="G11" s="74">
        <v>6</v>
      </c>
      <c r="H11" s="74">
        <v>2</v>
      </c>
      <c r="I11" s="74">
        <f t="shared" si="0"/>
        <v>17</v>
      </c>
    </row>
    <row r="12" spans="1:9" ht="18.75">
      <c r="A12" s="71" t="s">
        <v>2</v>
      </c>
      <c r="B12" s="74">
        <f>SUM(B6:B11)</f>
        <v>152</v>
      </c>
      <c r="C12" s="74">
        <f aca="true" t="shared" si="1" ref="C12:H12">SUM(C6:C11)</f>
        <v>21</v>
      </c>
      <c r="D12" s="74">
        <f t="shared" si="1"/>
        <v>8</v>
      </c>
      <c r="E12" s="74">
        <f t="shared" si="1"/>
        <v>4</v>
      </c>
      <c r="F12" s="74">
        <f t="shared" si="1"/>
        <v>29</v>
      </c>
      <c r="G12" s="74">
        <f t="shared" si="1"/>
        <v>6</v>
      </c>
      <c r="H12" s="74">
        <f t="shared" si="1"/>
        <v>57</v>
      </c>
      <c r="I12" s="74">
        <f t="shared" si="0"/>
        <v>277</v>
      </c>
    </row>
  </sheetData>
  <sheetProtection/>
  <mergeCells count="8">
    <mergeCell ref="H3:H4"/>
    <mergeCell ref="I3:I4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1"/>
  <sheetViews>
    <sheetView zoomScalePageLayoutView="0" workbookViewId="0" topLeftCell="A1">
      <selection activeCell="V25" sqref="V25"/>
    </sheetView>
  </sheetViews>
  <sheetFormatPr defaultColWidth="9.140625" defaultRowHeight="15"/>
  <cols>
    <col min="1" max="53" width="2.7109375" style="7" customWidth="1"/>
    <col min="54" max="54" width="4.57421875" style="7" customWidth="1"/>
    <col min="55" max="55" width="5.7109375" style="7" customWidth="1"/>
    <col min="56" max="56" width="4.7109375" style="7" customWidth="1"/>
    <col min="57" max="57" width="5.7109375" style="7" customWidth="1"/>
    <col min="58" max="58" width="6.8515625" style="7" customWidth="1"/>
    <col min="59" max="59" width="6.28125" style="7" customWidth="1"/>
    <col min="60" max="60" width="5.7109375" style="7" customWidth="1"/>
    <col min="61" max="61" width="4.421875" style="7" customWidth="1"/>
    <col min="62" max="62" width="4.8515625" style="7" customWidth="1"/>
    <col min="63" max="16384" width="9.140625" style="7" customWidth="1"/>
  </cols>
  <sheetData>
    <row r="1" spans="32:62" ht="15.75">
      <c r="AF1" s="1"/>
      <c r="BJ1" s="6"/>
    </row>
    <row r="2" spans="24:62" ht="15.75">
      <c r="X2" s="17"/>
      <c r="Y2" s="8" t="s">
        <v>157</v>
      </c>
      <c r="AF2" s="1"/>
      <c r="BB2" s="61"/>
      <c r="BF2" s="9" t="s">
        <v>99</v>
      </c>
      <c r="BJ2" s="6"/>
    </row>
    <row r="4" ht="15.75" thickBot="1"/>
    <row r="5" spans="1:61" ht="59.25" customHeight="1" thickTop="1">
      <c r="A5" s="173" t="s">
        <v>0</v>
      </c>
      <c r="B5" s="20" t="s">
        <v>4</v>
      </c>
      <c r="C5" s="20"/>
      <c r="D5" s="20"/>
      <c r="E5" s="20"/>
      <c r="F5" s="178" t="s">
        <v>108</v>
      </c>
      <c r="G5" s="20" t="s">
        <v>5</v>
      </c>
      <c r="H5" s="20"/>
      <c r="I5" s="20"/>
      <c r="J5" s="178" t="s">
        <v>109</v>
      </c>
      <c r="K5" s="20" t="s">
        <v>110</v>
      </c>
      <c r="L5" s="20"/>
      <c r="M5" s="20"/>
      <c r="N5" s="20"/>
      <c r="O5" s="20" t="s">
        <v>111</v>
      </c>
      <c r="P5" s="20"/>
      <c r="Q5" s="20"/>
      <c r="R5" s="20"/>
      <c r="S5" s="178" t="s">
        <v>112</v>
      </c>
      <c r="T5" s="20" t="s">
        <v>113</v>
      </c>
      <c r="U5" s="20"/>
      <c r="V5" s="20"/>
      <c r="W5" s="178" t="s">
        <v>114</v>
      </c>
      <c r="X5" s="175" t="s">
        <v>6</v>
      </c>
      <c r="Y5" s="180"/>
      <c r="Z5" s="180"/>
      <c r="AA5" s="181"/>
      <c r="AB5" s="20" t="s">
        <v>115</v>
      </c>
      <c r="AC5" s="20"/>
      <c r="AD5" s="20"/>
      <c r="AE5" s="20"/>
      <c r="AF5" s="178" t="s">
        <v>116</v>
      </c>
      <c r="AG5" s="20" t="s">
        <v>117</v>
      </c>
      <c r="AH5" s="20"/>
      <c r="AI5" s="20"/>
      <c r="AJ5" s="182" t="s">
        <v>118</v>
      </c>
      <c r="AK5" s="20" t="s">
        <v>119</v>
      </c>
      <c r="AL5" s="20"/>
      <c r="AM5" s="20"/>
      <c r="AN5" s="20"/>
      <c r="AO5" s="20" t="s">
        <v>120</v>
      </c>
      <c r="AP5" s="20"/>
      <c r="AQ5" s="20"/>
      <c r="AR5" s="20"/>
      <c r="AS5" s="178" t="s">
        <v>121</v>
      </c>
      <c r="AT5" s="20" t="s">
        <v>122</v>
      </c>
      <c r="AU5" s="20"/>
      <c r="AV5" s="20"/>
      <c r="AW5" s="178" t="s">
        <v>123</v>
      </c>
      <c r="AX5" s="175" t="s">
        <v>124</v>
      </c>
      <c r="AY5" s="176"/>
      <c r="AZ5" s="176"/>
      <c r="BA5" s="177"/>
      <c r="BB5" s="191" t="s">
        <v>154</v>
      </c>
      <c r="BC5" s="185" t="s">
        <v>316</v>
      </c>
      <c r="BD5" s="188" t="s">
        <v>88</v>
      </c>
      <c r="BE5" s="189"/>
      <c r="BF5" s="190"/>
      <c r="BG5" s="185" t="s">
        <v>317</v>
      </c>
      <c r="BH5" s="193" t="s">
        <v>89</v>
      </c>
      <c r="BI5" s="183" t="s">
        <v>90</v>
      </c>
    </row>
    <row r="6" spans="1:61" ht="140.25" customHeight="1" thickBot="1">
      <c r="A6" s="174"/>
      <c r="B6" s="43" t="s">
        <v>125</v>
      </c>
      <c r="C6" s="43" t="s">
        <v>126</v>
      </c>
      <c r="D6" s="43" t="s">
        <v>127</v>
      </c>
      <c r="E6" s="43" t="s">
        <v>128</v>
      </c>
      <c r="F6" s="179"/>
      <c r="G6" s="43" t="s">
        <v>129</v>
      </c>
      <c r="H6" s="43" t="s">
        <v>130</v>
      </c>
      <c r="I6" s="43" t="s">
        <v>131</v>
      </c>
      <c r="J6" s="179"/>
      <c r="K6" s="43" t="s">
        <v>132</v>
      </c>
      <c r="L6" s="43" t="s">
        <v>133</v>
      </c>
      <c r="M6" s="43" t="s">
        <v>134</v>
      </c>
      <c r="N6" s="43" t="s">
        <v>135</v>
      </c>
      <c r="O6" s="43" t="s">
        <v>136</v>
      </c>
      <c r="P6" s="43" t="s">
        <v>133</v>
      </c>
      <c r="Q6" s="43" t="s">
        <v>134</v>
      </c>
      <c r="R6" s="43" t="s">
        <v>137</v>
      </c>
      <c r="S6" s="179"/>
      <c r="T6" s="43" t="s">
        <v>138</v>
      </c>
      <c r="U6" s="43" t="s">
        <v>139</v>
      </c>
      <c r="V6" s="43" t="s">
        <v>140</v>
      </c>
      <c r="W6" s="179"/>
      <c r="X6" s="43" t="s">
        <v>141</v>
      </c>
      <c r="Y6" s="43" t="s">
        <v>142</v>
      </c>
      <c r="Z6" s="43" t="s">
        <v>143</v>
      </c>
      <c r="AA6" s="43" t="s">
        <v>144</v>
      </c>
      <c r="AB6" s="43" t="s">
        <v>145</v>
      </c>
      <c r="AC6" s="43" t="s">
        <v>146</v>
      </c>
      <c r="AD6" s="43" t="s">
        <v>127</v>
      </c>
      <c r="AE6" s="43" t="s">
        <v>128</v>
      </c>
      <c r="AF6" s="179"/>
      <c r="AG6" s="43" t="s">
        <v>147</v>
      </c>
      <c r="AH6" s="43" t="s">
        <v>139</v>
      </c>
      <c r="AI6" s="43" t="s">
        <v>140</v>
      </c>
      <c r="AJ6" s="179"/>
      <c r="AK6" s="43" t="s">
        <v>148</v>
      </c>
      <c r="AL6" s="43" t="s">
        <v>149</v>
      </c>
      <c r="AM6" s="43" t="s">
        <v>150</v>
      </c>
      <c r="AN6" s="43" t="s">
        <v>151</v>
      </c>
      <c r="AO6" s="43" t="s">
        <v>125</v>
      </c>
      <c r="AP6" s="43" t="s">
        <v>126</v>
      </c>
      <c r="AQ6" s="43" t="s">
        <v>127</v>
      </c>
      <c r="AR6" s="43" t="s">
        <v>128</v>
      </c>
      <c r="AS6" s="179"/>
      <c r="AT6" s="43" t="s">
        <v>147</v>
      </c>
      <c r="AU6" s="43" t="s">
        <v>139</v>
      </c>
      <c r="AV6" s="43" t="s">
        <v>140</v>
      </c>
      <c r="AW6" s="179"/>
      <c r="AX6" s="43" t="s">
        <v>148</v>
      </c>
      <c r="AY6" s="43" t="s">
        <v>149</v>
      </c>
      <c r="AZ6" s="43" t="s">
        <v>150</v>
      </c>
      <c r="BA6" s="44" t="s">
        <v>152</v>
      </c>
      <c r="BB6" s="192"/>
      <c r="BC6" s="186"/>
      <c r="BD6" s="45" t="s">
        <v>87</v>
      </c>
      <c r="BE6" s="46" t="s">
        <v>318</v>
      </c>
      <c r="BF6" s="46" t="s">
        <v>319</v>
      </c>
      <c r="BG6" s="186"/>
      <c r="BH6" s="194"/>
      <c r="BI6" s="184"/>
    </row>
    <row r="7" spans="1:61" ht="15" customHeight="1">
      <c r="A7" s="21">
        <v>1</v>
      </c>
      <c r="B7" s="52" t="s">
        <v>44</v>
      </c>
      <c r="C7" s="52"/>
      <c r="D7" s="52"/>
      <c r="E7" s="52"/>
      <c r="F7" s="53" t="s">
        <v>42</v>
      </c>
      <c r="G7" s="53" t="s">
        <v>42</v>
      </c>
      <c r="H7" s="51"/>
      <c r="I7" s="52"/>
      <c r="J7" s="51"/>
      <c r="K7" s="51"/>
      <c r="L7" s="52"/>
      <c r="M7" s="51"/>
      <c r="N7" s="52" t="s">
        <v>44</v>
      </c>
      <c r="O7" s="52" t="s">
        <v>44</v>
      </c>
      <c r="P7" s="52"/>
      <c r="Q7" s="52"/>
      <c r="R7" s="52"/>
      <c r="S7" s="51"/>
      <c r="T7" s="52"/>
      <c r="U7" s="52"/>
      <c r="V7" s="53"/>
      <c r="W7" s="51"/>
      <c r="X7" s="51"/>
      <c r="Y7" s="52"/>
      <c r="Z7" s="51"/>
      <c r="AA7" s="51"/>
      <c r="AB7" s="52"/>
      <c r="AC7" s="52"/>
      <c r="AD7" s="52"/>
      <c r="AE7" s="51"/>
      <c r="AF7" s="53" t="s">
        <v>42</v>
      </c>
      <c r="AG7" s="53" t="s">
        <v>42</v>
      </c>
      <c r="AH7" s="53" t="s">
        <v>42</v>
      </c>
      <c r="AI7" s="53" t="s">
        <v>42</v>
      </c>
      <c r="AJ7" s="53" t="s">
        <v>42</v>
      </c>
      <c r="AK7" s="53" t="s">
        <v>42</v>
      </c>
      <c r="AL7" s="53" t="s">
        <v>42</v>
      </c>
      <c r="AM7" s="53" t="s">
        <v>42</v>
      </c>
      <c r="AN7" s="53" t="s">
        <v>42</v>
      </c>
      <c r="AO7" s="51"/>
      <c r="AP7" s="52"/>
      <c r="AQ7" s="52"/>
      <c r="AR7" s="52"/>
      <c r="AS7" s="52" t="s">
        <v>44</v>
      </c>
      <c r="AT7" s="52"/>
      <c r="AU7" s="52"/>
      <c r="AV7" s="52"/>
      <c r="AW7" s="52"/>
      <c r="AX7" s="52"/>
      <c r="AY7" s="52"/>
      <c r="AZ7" s="53"/>
      <c r="BA7" s="54"/>
      <c r="BB7" s="12">
        <v>37</v>
      </c>
      <c r="BC7" s="10">
        <v>4</v>
      </c>
      <c r="BD7" s="10">
        <v>0</v>
      </c>
      <c r="BE7" s="10">
        <v>0</v>
      </c>
      <c r="BF7" s="10">
        <v>0</v>
      </c>
      <c r="BG7" s="10">
        <v>0</v>
      </c>
      <c r="BH7" s="10">
        <v>11</v>
      </c>
      <c r="BI7" s="13">
        <f aca="true" t="shared" si="0" ref="BI7:BI12">BB7+BC7+BD7+BE7+BF7+BG7+BH7</f>
        <v>52</v>
      </c>
    </row>
    <row r="8" spans="1:61" ht="15" customHeight="1">
      <c r="A8" s="25">
        <v>2</v>
      </c>
      <c r="B8" s="26"/>
      <c r="C8" s="26"/>
      <c r="D8" s="23"/>
      <c r="E8" s="23"/>
      <c r="F8" s="24" t="s">
        <v>42</v>
      </c>
      <c r="G8" s="24" t="s">
        <v>42</v>
      </c>
      <c r="H8" s="26"/>
      <c r="I8" s="23"/>
      <c r="J8" s="26"/>
      <c r="K8" s="47" t="s">
        <v>44</v>
      </c>
      <c r="L8" s="47" t="s">
        <v>44</v>
      </c>
      <c r="M8" s="23"/>
      <c r="N8" s="23"/>
      <c r="O8" s="23"/>
      <c r="P8" s="23"/>
      <c r="Q8" s="23"/>
      <c r="R8" s="23"/>
      <c r="S8" s="27"/>
      <c r="T8" s="23"/>
      <c r="U8" s="23"/>
      <c r="V8" s="23"/>
      <c r="W8" s="26"/>
      <c r="X8" s="26"/>
      <c r="Y8" s="26"/>
      <c r="Z8" s="26"/>
      <c r="AA8" s="23"/>
      <c r="AB8" s="26"/>
      <c r="AC8" s="26"/>
      <c r="AD8" s="26"/>
      <c r="AE8" s="26"/>
      <c r="AF8" s="24" t="s">
        <v>42</v>
      </c>
      <c r="AG8" s="24" t="s">
        <v>42</v>
      </c>
      <c r="AH8" s="24" t="s">
        <v>42</v>
      </c>
      <c r="AI8" s="24" t="s">
        <v>42</v>
      </c>
      <c r="AJ8" s="24" t="s">
        <v>42</v>
      </c>
      <c r="AK8" s="24" t="s">
        <v>42</v>
      </c>
      <c r="AL8" s="24" t="s">
        <v>42</v>
      </c>
      <c r="AM8" s="24" t="s">
        <v>42</v>
      </c>
      <c r="AN8" s="24" t="s">
        <v>42</v>
      </c>
      <c r="AO8" s="23"/>
      <c r="AP8" s="23"/>
      <c r="AQ8" s="23"/>
      <c r="AR8" s="23"/>
      <c r="AS8" s="23"/>
      <c r="AT8" s="23"/>
      <c r="AU8" s="23"/>
      <c r="AV8" s="23" t="s">
        <v>44</v>
      </c>
      <c r="AW8" s="23" t="s">
        <v>44</v>
      </c>
      <c r="AX8" s="23"/>
      <c r="AY8" s="26"/>
      <c r="AZ8" s="26"/>
      <c r="BA8" s="55"/>
      <c r="BB8" s="12">
        <v>37</v>
      </c>
      <c r="BC8" s="10">
        <v>4</v>
      </c>
      <c r="BD8" s="10">
        <v>0</v>
      </c>
      <c r="BE8" s="10">
        <v>0</v>
      </c>
      <c r="BF8" s="10">
        <v>0</v>
      </c>
      <c r="BG8" s="10">
        <v>0</v>
      </c>
      <c r="BH8" s="10">
        <v>11</v>
      </c>
      <c r="BI8" s="13">
        <f t="shared" si="0"/>
        <v>52</v>
      </c>
    </row>
    <row r="9" spans="1:61" ht="15">
      <c r="A9" s="25">
        <v>3</v>
      </c>
      <c r="B9" s="22"/>
      <c r="C9" s="47"/>
      <c r="D9" s="47"/>
      <c r="E9" s="47"/>
      <c r="F9" s="48" t="s">
        <v>42</v>
      </c>
      <c r="G9" s="48" t="s">
        <v>42</v>
      </c>
      <c r="H9" s="49"/>
      <c r="I9" s="22"/>
      <c r="J9" s="49"/>
      <c r="K9" s="49"/>
      <c r="L9" s="47"/>
      <c r="M9" s="49"/>
      <c r="N9" s="49"/>
      <c r="O9" s="49"/>
      <c r="P9" s="47"/>
      <c r="Q9" s="49"/>
      <c r="R9" s="47"/>
      <c r="S9" s="49"/>
      <c r="T9" s="47"/>
      <c r="U9" s="47" t="s">
        <v>44</v>
      </c>
      <c r="V9" s="47" t="s">
        <v>44</v>
      </c>
      <c r="W9" s="47" t="s">
        <v>44</v>
      </c>
      <c r="X9" s="10" t="s">
        <v>207</v>
      </c>
      <c r="Y9" s="10" t="s">
        <v>207</v>
      </c>
      <c r="Z9" s="49"/>
      <c r="AA9" s="49"/>
      <c r="AB9" s="49"/>
      <c r="AC9" s="49"/>
      <c r="AD9" s="49"/>
      <c r="AE9" s="49"/>
      <c r="AF9" s="48" t="s">
        <v>42</v>
      </c>
      <c r="AG9" s="48" t="s">
        <v>42</v>
      </c>
      <c r="AH9" s="48" t="s">
        <v>42</v>
      </c>
      <c r="AI9" s="48" t="s">
        <v>42</v>
      </c>
      <c r="AJ9" s="48" t="s">
        <v>42</v>
      </c>
      <c r="AK9" s="48" t="s">
        <v>42</v>
      </c>
      <c r="AL9" s="48" t="s">
        <v>42</v>
      </c>
      <c r="AM9" s="48" t="s">
        <v>42</v>
      </c>
      <c r="AN9" s="48" t="s">
        <v>42</v>
      </c>
      <c r="AO9" s="49"/>
      <c r="AP9" s="47"/>
      <c r="AQ9" s="47"/>
      <c r="AR9" s="47"/>
      <c r="AS9" s="47"/>
      <c r="AT9" s="47" t="s">
        <v>44</v>
      </c>
      <c r="AU9" s="47" t="s">
        <v>44</v>
      </c>
      <c r="AV9" s="47" t="s">
        <v>44</v>
      </c>
      <c r="AW9" s="47"/>
      <c r="AX9" s="47"/>
      <c r="AY9" s="47"/>
      <c r="AZ9" s="48"/>
      <c r="BA9" s="50"/>
      <c r="BB9" s="12">
        <v>33</v>
      </c>
      <c r="BC9" s="10">
        <v>6</v>
      </c>
      <c r="BD9" s="10">
        <v>2</v>
      </c>
      <c r="BE9" s="10">
        <v>0</v>
      </c>
      <c r="BF9" s="10">
        <v>0</v>
      </c>
      <c r="BG9" s="10">
        <v>0</v>
      </c>
      <c r="BH9" s="10">
        <v>11</v>
      </c>
      <c r="BI9" s="13">
        <f t="shared" si="0"/>
        <v>52</v>
      </c>
    </row>
    <row r="10" spans="1:61" ht="15">
      <c r="A10" s="25">
        <v>4</v>
      </c>
      <c r="B10" s="26"/>
      <c r="C10" s="26"/>
      <c r="D10" s="23"/>
      <c r="E10" s="23"/>
      <c r="F10" s="24" t="s">
        <v>42</v>
      </c>
      <c r="G10" s="24" t="s">
        <v>42</v>
      </c>
      <c r="H10" s="26"/>
      <c r="I10" s="23"/>
      <c r="J10" s="26"/>
      <c r="K10" s="26"/>
      <c r="L10" s="23"/>
      <c r="M10" s="23"/>
      <c r="N10" s="23"/>
      <c r="O10" s="23" t="s">
        <v>44</v>
      </c>
      <c r="P10" s="23" t="s">
        <v>44</v>
      </c>
      <c r="Q10" s="23" t="s">
        <v>44</v>
      </c>
      <c r="R10" s="10" t="s">
        <v>207</v>
      </c>
      <c r="S10" s="10" t="s">
        <v>207</v>
      </c>
      <c r="T10" s="10" t="s">
        <v>207</v>
      </c>
      <c r="U10" s="10" t="s">
        <v>207</v>
      </c>
      <c r="V10" s="10" t="s">
        <v>207</v>
      </c>
      <c r="W10" s="10" t="s">
        <v>207</v>
      </c>
      <c r="X10" s="10" t="s">
        <v>207</v>
      </c>
      <c r="Y10" s="10" t="s">
        <v>207</v>
      </c>
      <c r="Z10" s="10" t="s">
        <v>207</v>
      </c>
      <c r="AA10" s="10" t="s">
        <v>207</v>
      </c>
      <c r="AB10" s="10" t="s">
        <v>208</v>
      </c>
      <c r="AC10" s="10" t="s">
        <v>208</v>
      </c>
      <c r="AD10" s="10" t="s">
        <v>208</v>
      </c>
      <c r="AE10" s="10" t="s">
        <v>208</v>
      </c>
      <c r="AF10" s="24" t="s">
        <v>42</v>
      </c>
      <c r="AG10" s="24" t="s">
        <v>42</v>
      </c>
      <c r="AH10" s="24" t="s">
        <v>42</v>
      </c>
      <c r="AI10" s="24" t="s">
        <v>42</v>
      </c>
      <c r="AJ10" s="24" t="s">
        <v>42</v>
      </c>
      <c r="AK10" s="24" t="s">
        <v>42</v>
      </c>
      <c r="AL10" s="24" t="s">
        <v>42</v>
      </c>
      <c r="AM10" s="24" t="s">
        <v>42</v>
      </c>
      <c r="AN10" s="24" t="s">
        <v>42</v>
      </c>
      <c r="AO10" s="23"/>
      <c r="AP10" s="23"/>
      <c r="AQ10" s="23"/>
      <c r="AR10" s="23"/>
      <c r="AS10" s="23"/>
      <c r="AT10" s="23" t="s">
        <v>44</v>
      </c>
      <c r="AU10" s="23" t="s">
        <v>44</v>
      </c>
      <c r="AV10" s="23" t="s">
        <v>44</v>
      </c>
      <c r="AW10" s="23"/>
      <c r="AX10" s="23"/>
      <c r="AY10" s="26"/>
      <c r="AZ10" s="22"/>
      <c r="BA10" s="28"/>
      <c r="BB10" s="12">
        <v>21</v>
      </c>
      <c r="BC10" s="10">
        <v>6</v>
      </c>
      <c r="BD10" s="10">
        <v>10</v>
      </c>
      <c r="BE10" s="10">
        <v>4</v>
      </c>
      <c r="BF10" s="10">
        <v>0</v>
      </c>
      <c r="BG10" s="10">
        <v>0</v>
      </c>
      <c r="BH10" s="10">
        <v>11</v>
      </c>
      <c r="BI10" s="13">
        <f t="shared" si="0"/>
        <v>52</v>
      </c>
    </row>
    <row r="11" spans="1:61" ht="15">
      <c r="A11" s="25">
        <v>5</v>
      </c>
      <c r="B11" s="29"/>
      <c r="C11" s="29"/>
      <c r="D11" s="30"/>
      <c r="E11" s="30"/>
      <c r="F11" s="24" t="s">
        <v>42</v>
      </c>
      <c r="G11" s="24" t="s">
        <v>42</v>
      </c>
      <c r="H11" s="29"/>
      <c r="I11" s="23" t="s">
        <v>44</v>
      </c>
      <c r="J11" s="23" t="s">
        <v>44</v>
      </c>
      <c r="K11" s="23" t="s">
        <v>44</v>
      </c>
      <c r="L11" s="10" t="s">
        <v>207</v>
      </c>
      <c r="M11" s="10" t="s">
        <v>207</v>
      </c>
      <c r="N11" s="10" t="s">
        <v>207</v>
      </c>
      <c r="O11" s="10" t="s">
        <v>207</v>
      </c>
      <c r="P11" s="10" t="s">
        <v>207</v>
      </c>
      <c r="Q11" s="10" t="s">
        <v>207</v>
      </c>
      <c r="R11" s="10" t="s">
        <v>207</v>
      </c>
      <c r="S11" s="10" t="s">
        <v>207</v>
      </c>
      <c r="T11" s="10" t="s">
        <v>207</v>
      </c>
      <c r="U11" s="10" t="s">
        <v>208</v>
      </c>
      <c r="V11" s="10" t="s">
        <v>208</v>
      </c>
      <c r="W11" s="10" t="s">
        <v>208</v>
      </c>
      <c r="X11" s="10" t="s">
        <v>208</v>
      </c>
      <c r="Y11" s="10"/>
      <c r="Z11" s="10"/>
      <c r="AA11" s="10"/>
      <c r="AB11" s="29"/>
      <c r="AC11" s="29"/>
      <c r="AD11" s="29"/>
      <c r="AE11" s="29"/>
      <c r="AF11" s="24" t="s">
        <v>42</v>
      </c>
      <c r="AG11" s="24" t="s">
        <v>42</v>
      </c>
      <c r="AH11" s="24" t="s">
        <v>42</v>
      </c>
      <c r="AI11" s="24" t="s">
        <v>42</v>
      </c>
      <c r="AJ11" s="24" t="s">
        <v>42</v>
      </c>
      <c r="AK11" s="24" t="s">
        <v>42</v>
      </c>
      <c r="AL11" s="24" t="s">
        <v>42</v>
      </c>
      <c r="AM11" s="24" t="s">
        <v>42</v>
      </c>
      <c r="AN11" s="24" t="s">
        <v>42</v>
      </c>
      <c r="AO11" s="30"/>
      <c r="AP11" s="30"/>
      <c r="AQ11" s="30"/>
      <c r="AR11" s="30"/>
      <c r="AS11" s="23" t="s">
        <v>44</v>
      </c>
      <c r="AT11" s="23" t="s">
        <v>44</v>
      </c>
      <c r="AU11" s="23" t="s">
        <v>44</v>
      </c>
      <c r="AV11" s="23"/>
      <c r="AW11" s="23"/>
      <c r="AX11" s="23"/>
      <c r="AY11" s="23"/>
      <c r="AZ11" s="23"/>
      <c r="BA11" s="31"/>
      <c r="BB11" s="12">
        <v>22</v>
      </c>
      <c r="BC11" s="10">
        <v>6</v>
      </c>
      <c r="BD11" s="10">
        <v>9</v>
      </c>
      <c r="BE11" s="10">
        <v>4</v>
      </c>
      <c r="BF11" s="10">
        <v>0</v>
      </c>
      <c r="BG11" s="10">
        <v>0</v>
      </c>
      <c r="BH11" s="10">
        <v>11</v>
      </c>
      <c r="BI11" s="13">
        <f t="shared" si="0"/>
        <v>52</v>
      </c>
    </row>
    <row r="12" spans="1:61" ht="15.75" thickBot="1">
      <c r="A12" s="32">
        <v>6</v>
      </c>
      <c r="B12" s="33"/>
      <c r="C12" s="33" t="s">
        <v>44</v>
      </c>
      <c r="D12" s="33" t="s">
        <v>44</v>
      </c>
      <c r="E12" s="33" t="s">
        <v>44</v>
      </c>
      <c r="F12" s="33" t="s">
        <v>42</v>
      </c>
      <c r="G12" s="33" t="s">
        <v>42</v>
      </c>
      <c r="H12" s="57"/>
      <c r="I12" s="57" t="s">
        <v>94</v>
      </c>
      <c r="J12" s="57" t="s">
        <v>94</v>
      </c>
      <c r="K12" s="57" t="s">
        <v>94</v>
      </c>
      <c r="L12" s="57" t="s">
        <v>94</v>
      </c>
      <c r="M12" s="57" t="s">
        <v>43</v>
      </c>
      <c r="N12" s="57" t="s">
        <v>43</v>
      </c>
      <c r="O12" s="57" t="s">
        <v>43</v>
      </c>
      <c r="P12" s="57" t="s">
        <v>43</v>
      </c>
      <c r="Q12" s="57" t="s">
        <v>43</v>
      </c>
      <c r="R12" s="57" t="s">
        <v>43</v>
      </c>
      <c r="S12" s="57"/>
      <c r="T12" s="33"/>
      <c r="U12" s="33"/>
      <c r="V12" s="33"/>
      <c r="W12" s="33"/>
      <c r="X12" s="33"/>
      <c r="Y12" s="33"/>
      <c r="Z12" s="57"/>
      <c r="AA12" s="57"/>
      <c r="AB12" s="57"/>
      <c r="AC12" s="57"/>
      <c r="AD12" s="57"/>
      <c r="AE12" s="57"/>
      <c r="AF12" s="33"/>
      <c r="AG12" s="33"/>
      <c r="AH12" s="33"/>
      <c r="AI12" s="35"/>
      <c r="AJ12" s="35"/>
      <c r="AK12" s="35"/>
      <c r="AL12" s="33"/>
      <c r="AM12" s="33"/>
      <c r="AN12" s="33"/>
      <c r="AO12" s="57"/>
      <c r="AP12" s="57"/>
      <c r="AQ12" s="57"/>
      <c r="AR12" s="57"/>
      <c r="AS12" s="33"/>
      <c r="AT12" s="34"/>
      <c r="AU12" s="33"/>
      <c r="AV12" s="33"/>
      <c r="AW12" s="35"/>
      <c r="AX12" s="35"/>
      <c r="AY12" s="35"/>
      <c r="AZ12" s="35"/>
      <c r="BA12" s="36"/>
      <c r="BB12" s="12">
        <v>2</v>
      </c>
      <c r="BC12" s="10">
        <v>3</v>
      </c>
      <c r="BD12" s="10">
        <v>0</v>
      </c>
      <c r="BE12" s="10">
        <v>0</v>
      </c>
      <c r="BF12" s="10">
        <v>4</v>
      </c>
      <c r="BG12" s="10">
        <v>6</v>
      </c>
      <c r="BH12" s="10">
        <v>2</v>
      </c>
      <c r="BI12" s="13">
        <f t="shared" si="0"/>
        <v>17</v>
      </c>
    </row>
    <row r="13" spans="51:61" ht="15.75" thickBot="1">
      <c r="AY13" s="187" t="s">
        <v>91</v>
      </c>
      <c r="AZ13" s="187"/>
      <c r="BA13" s="187"/>
      <c r="BB13" s="14">
        <f>SUM(BB7:BB12)</f>
        <v>152</v>
      </c>
      <c r="BC13" s="15">
        <f aca="true" t="shared" si="1" ref="BC13:BI13">SUM(BC7:BC12)</f>
        <v>29</v>
      </c>
      <c r="BD13" s="15">
        <f t="shared" si="1"/>
        <v>21</v>
      </c>
      <c r="BE13" s="15">
        <f t="shared" si="1"/>
        <v>8</v>
      </c>
      <c r="BF13" s="15">
        <f t="shared" si="1"/>
        <v>4</v>
      </c>
      <c r="BG13" s="15">
        <f t="shared" si="1"/>
        <v>6</v>
      </c>
      <c r="BH13" s="15">
        <f t="shared" si="1"/>
        <v>57</v>
      </c>
      <c r="BI13" s="16">
        <f t="shared" si="1"/>
        <v>277</v>
      </c>
    </row>
    <row r="14" ht="15.75" thickTop="1"/>
    <row r="15" ht="15">
      <c r="A15" s="17" t="s">
        <v>93</v>
      </c>
    </row>
    <row r="17" spans="1:43" ht="15">
      <c r="A17" s="10"/>
      <c r="C17" s="7" t="s">
        <v>192</v>
      </c>
      <c r="T17" s="10" t="s">
        <v>207</v>
      </c>
      <c r="V17" s="7" t="s">
        <v>320</v>
      </c>
      <c r="AO17" s="11" t="s">
        <v>94</v>
      </c>
      <c r="AQ17" s="7" t="s">
        <v>323</v>
      </c>
    </row>
    <row r="19" spans="1:43" ht="15">
      <c r="A19" s="11" t="s">
        <v>44</v>
      </c>
      <c r="C19" s="7" t="s">
        <v>153</v>
      </c>
      <c r="T19" s="10" t="s">
        <v>208</v>
      </c>
      <c r="V19" s="7" t="s">
        <v>318</v>
      </c>
      <c r="AO19" s="11" t="s">
        <v>43</v>
      </c>
      <c r="AQ19" s="7" t="s">
        <v>322</v>
      </c>
    </row>
    <row r="20" ht="15">
      <c r="V20" s="7" t="s">
        <v>321</v>
      </c>
    </row>
    <row r="21" spans="1:3" ht="15">
      <c r="A21" s="11" t="s">
        <v>42</v>
      </c>
      <c r="C21" s="7" t="s">
        <v>92</v>
      </c>
    </row>
  </sheetData>
  <sheetProtection/>
  <mergeCells count="18">
    <mergeCell ref="BI5:BI6"/>
    <mergeCell ref="BG5:BG6"/>
    <mergeCell ref="AW5:AW6"/>
    <mergeCell ref="AY13:BA13"/>
    <mergeCell ref="BD5:BF5"/>
    <mergeCell ref="BC5:BC6"/>
    <mergeCell ref="BB5:BB6"/>
    <mergeCell ref="BH5:BH6"/>
    <mergeCell ref="A5:A6"/>
    <mergeCell ref="AX5:BA5"/>
    <mergeCell ref="S5:S6"/>
    <mergeCell ref="J5:J6"/>
    <mergeCell ref="F5:F6"/>
    <mergeCell ref="W5:W6"/>
    <mergeCell ref="AF5:AF6"/>
    <mergeCell ref="X5:AA5"/>
    <mergeCell ref="AS5:AS6"/>
    <mergeCell ref="AJ5:AJ6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P84"/>
  <sheetViews>
    <sheetView zoomScaleSheetLayoutView="80" workbookViewId="0" topLeftCell="A1">
      <selection activeCell="A1" sqref="A1:AC83"/>
    </sheetView>
  </sheetViews>
  <sheetFormatPr defaultColWidth="9.140625" defaultRowHeight="15"/>
  <cols>
    <col min="1" max="1" width="6.140625" style="37" customWidth="1"/>
    <col min="2" max="2" width="18.421875" style="37" customWidth="1"/>
    <col min="3" max="3" width="9.00390625" style="37" customWidth="1"/>
    <col min="4" max="4" width="4.57421875" style="37" customWidth="1"/>
    <col min="5" max="5" width="5.57421875" style="37" customWidth="1"/>
    <col min="6" max="6" width="5.421875" style="37" customWidth="1"/>
    <col min="7" max="7" width="5.140625" style="37" customWidth="1"/>
    <col min="8" max="10" width="4.57421875" style="37" customWidth="1"/>
    <col min="11" max="11" width="4.28125" style="37" customWidth="1"/>
    <col min="12" max="20" width="4.421875" style="37" customWidth="1"/>
    <col min="21" max="22" width="4.421875" style="38" customWidth="1"/>
    <col min="23" max="29" width="4.421875" style="37" customWidth="1"/>
    <col min="30" max="16384" width="9.140625" style="37" customWidth="1"/>
  </cols>
  <sheetData>
    <row r="1" spans="1:29" s="75" customFormat="1" ht="12.75">
      <c r="A1" s="235" t="s">
        <v>324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</row>
    <row r="2" spans="1:29" ht="13.5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  <c r="V2" s="85"/>
      <c r="W2" s="84"/>
      <c r="X2" s="84"/>
      <c r="Y2" s="84"/>
      <c r="Z2" s="84"/>
      <c r="AA2" s="84"/>
      <c r="AB2" s="84"/>
      <c r="AC2" s="84"/>
    </row>
    <row r="3" spans="1:29" ht="36" customHeight="1" thickBot="1">
      <c r="A3" s="213" t="s">
        <v>10</v>
      </c>
      <c r="B3" s="211" t="s">
        <v>11</v>
      </c>
      <c r="C3" s="213" t="s">
        <v>107</v>
      </c>
      <c r="D3" s="236" t="s">
        <v>158</v>
      </c>
      <c r="E3" s="211" t="s">
        <v>159</v>
      </c>
      <c r="F3" s="211"/>
      <c r="G3" s="211"/>
      <c r="H3" s="211" t="s">
        <v>160</v>
      </c>
      <c r="I3" s="211"/>
      <c r="J3" s="211"/>
      <c r="K3" s="212"/>
      <c r="L3" s="227" t="s">
        <v>329</v>
      </c>
      <c r="M3" s="228"/>
      <c r="N3" s="228"/>
      <c r="O3" s="228"/>
      <c r="P3" s="228"/>
      <c r="Q3" s="228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30"/>
    </row>
    <row r="4" spans="1:29" ht="12.75" customHeight="1">
      <c r="A4" s="213"/>
      <c r="B4" s="211"/>
      <c r="C4" s="213"/>
      <c r="D4" s="236"/>
      <c r="E4" s="213" t="s">
        <v>161</v>
      </c>
      <c r="F4" s="213" t="s">
        <v>162</v>
      </c>
      <c r="G4" s="213" t="s">
        <v>163</v>
      </c>
      <c r="H4" s="213" t="s">
        <v>164</v>
      </c>
      <c r="I4" s="211" t="s">
        <v>103</v>
      </c>
      <c r="J4" s="211"/>
      <c r="K4" s="212"/>
      <c r="L4" s="217" t="s">
        <v>199</v>
      </c>
      <c r="M4" s="218"/>
      <c r="N4" s="219"/>
      <c r="O4" s="233" t="s">
        <v>200</v>
      </c>
      <c r="P4" s="218"/>
      <c r="Q4" s="234"/>
      <c r="R4" s="231" t="s">
        <v>201</v>
      </c>
      <c r="S4" s="215"/>
      <c r="T4" s="216"/>
      <c r="U4" s="214" t="s">
        <v>202</v>
      </c>
      <c r="V4" s="215"/>
      <c r="W4" s="232"/>
      <c r="X4" s="224" t="s">
        <v>203</v>
      </c>
      <c r="Y4" s="225"/>
      <c r="Z4" s="226"/>
      <c r="AA4" s="214" t="s">
        <v>204</v>
      </c>
      <c r="AB4" s="215"/>
      <c r="AC4" s="216"/>
    </row>
    <row r="5" spans="1:29" ht="12.75" customHeight="1">
      <c r="A5" s="213"/>
      <c r="B5" s="211"/>
      <c r="C5" s="213"/>
      <c r="D5" s="236"/>
      <c r="E5" s="213"/>
      <c r="F5" s="213"/>
      <c r="G5" s="213"/>
      <c r="H5" s="213"/>
      <c r="I5" s="211"/>
      <c r="J5" s="211"/>
      <c r="K5" s="212"/>
      <c r="L5" s="221" t="s">
        <v>104</v>
      </c>
      <c r="M5" s="220" t="s">
        <v>105</v>
      </c>
      <c r="N5" s="242" t="s">
        <v>106</v>
      </c>
      <c r="O5" s="223" t="s">
        <v>104</v>
      </c>
      <c r="P5" s="220" t="s">
        <v>105</v>
      </c>
      <c r="Q5" s="222" t="s">
        <v>106</v>
      </c>
      <c r="R5" s="240" t="s">
        <v>104</v>
      </c>
      <c r="S5" s="213" t="s">
        <v>105</v>
      </c>
      <c r="T5" s="241" t="s">
        <v>106</v>
      </c>
      <c r="U5" s="238" t="s">
        <v>104</v>
      </c>
      <c r="V5" s="213" t="s">
        <v>105</v>
      </c>
      <c r="W5" s="239" t="s">
        <v>106</v>
      </c>
      <c r="X5" s="240" t="s">
        <v>104</v>
      </c>
      <c r="Y5" s="213" t="s">
        <v>105</v>
      </c>
      <c r="Z5" s="241" t="s">
        <v>106</v>
      </c>
      <c r="AA5" s="238" t="s">
        <v>104</v>
      </c>
      <c r="AB5" s="213" t="s">
        <v>105</v>
      </c>
      <c r="AC5" s="241" t="s">
        <v>106</v>
      </c>
    </row>
    <row r="6" spans="1:29" ht="139.5" customHeight="1">
      <c r="A6" s="213"/>
      <c r="B6" s="211"/>
      <c r="C6" s="213"/>
      <c r="D6" s="236"/>
      <c r="E6" s="213"/>
      <c r="F6" s="213"/>
      <c r="G6" s="213"/>
      <c r="H6" s="213"/>
      <c r="I6" s="42" t="s">
        <v>104</v>
      </c>
      <c r="J6" s="42" t="s">
        <v>165</v>
      </c>
      <c r="K6" s="76" t="s">
        <v>62</v>
      </c>
      <c r="L6" s="221"/>
      <c r="M6" s="220"/>
      <c r="N6" s="242"/>
      <c r="O6" s="223"/>
      <c r="P6" s="220"/>
      <c r="Q6" s="222"/>
      <c r="R6" s="240"/>
      <c r="S6" s="213"/>
      <c r="T6" s="241"/>
      <c r="U6" s="238"/>
      <c r="V6" s="213"/>
      <c r="W6" s="239"/>
      <c r="X6" s="240"/>
      <c r="Y6" s="213"/>
      <c r="Z6" s="241"/>
      <c r="AA6" s="238"/>
      <c r="AB6" s="213"/>
      <c r="AC6" s="241"/>
    </row>
    <row r="7" spans="1:29" ht="12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7">
        <v>11</v>
      </c>
      <c r="L7" s="88">
        <v>12</v>
      </c>
      <c r="M7" s="86">
        <v>13</v>
      </c>
      <c r="N7" s="89">
        <v>14</v>
      </c>
      <c r="O7" s="90">
        <v>15</v>
      </c>
      <c r="P7" s="86">
        <v>16</v>
      </c>
      <c r="Q7" s="87">
        <v>17</v>
      </c>
      <c r="R7" s="88">
        <v>18</v>
      </c>
      <c r="S7" s="86">
        <v>19</v>
      </c>
      <c r="T7" s="89">
        <v>20</v>
      </c>
      <c r="U7" s="90">
        <v>21</v>
      </c>
      <c r="V7" s="86">
        <v>22</v>
      </c>
      <c r="W7" s="87">
        <v>23</v>
      </c>
      <c r="X7" s="88">
        <v>24</v>
      </c>
      <c r="Y7" s="86">
        <v>25</v>
      </c>
      <c r="Z7" s="89">
        <v>26</v>
      </c>
      <c r="AA7" s="90">
        <v>27</v>
      </c>
      <c r="AB7" s="86">
        <v>28</v>
      </c>
      <c r="AC7" s="89">
        <v>29</v>
      </c>
    </row>
    <row r="8" spans="1:29" ht="23.25" customHeight="1">
      <c r="A8" s="91" t="s">
        <v>244</v>
      </c>
      <c r="B8" s="92" t="s">
        <v>166</v>
      </c>
      <c r="C8" s="93" t="s">
        <v>245</v>
      </c>
      <c r="D8" s="94">
        <f>D9+D20+D24</f>
        <v>15</v>
      </c>
      <c r="E8" s="94">
        <f>E9+E20+E24</f>
        <v>2106</v>
      </c>
      <c r="F8" s="94">
        <f aca="true" t="shared" si="0" ref="F8:P8">F9+F20+F24</f>
        <v>702</v>
      </c>
      <c r="G8" s="94">
        <f t="shared" si="0"/>
        <v>1404</v>
      </c>
      <c r="H8" s="94">
        <f t="shared" si="0"/>
        <v>240</v>
      </c>
      <c r="I8" s="94">
        <f t="shared" si="0"/>
        <v>132</v>
      </c>
      <c r="J8" s="94">
        <f t="shared" si="0"/>
        <v>108</v>
      </c>
      <c r="K8" s="95">
        <f t="shared" si="0"/>
        <v>0</v>
      </c>
      <c r="L8" s="96">
        <f t="shared" si="0"/>
        <v>92</v>
      </c>
      <c r="M8" s="94">
        <f t="shared" si="0"/>
        <v>68</v>
      </c>
      <c r="N8" s="97">
        <f t="shared" si="0"/>
        <v>10</v>
      </c>
      <c r="O8" s="98">
        <f t="shared" si="0"/>
        <v>40</v>
      </c>
      <c r="P8" s="94">
        <f t="shared" si="0"/>
        <v>40</v>
      </c>
      <c r="Q8" s="99">
        <f aca="true" t="shared" si="1" ref="Q8:AC8">Q9+Q19</f>
        <v>1</v>
      </c>
      <c r="R8" s="100">
        <f t="shared" si="1"/>
        <v>0</v>
      </c>
      <c r="S8" s="101">
        <f t="shared" si="1"/>
        <v>0</v>
      </c>
      <c r="T8" s="102">
        <f t="shared" si="1"/>
        <v>0</v>
      </c>
      <c r="U8" s="103">
        <f t="shared" si="1"/>
        <v>0</v>
      </c>
      <c r="V8" s="101">
        <f t="shared" si="1"/>
        <v>0</v>
      </c>
      <c r="W8" s="99">
        <f t="shared" si="1"/>
        <v>0</v>
      </c>
      <c r="X8" s="100">
        <f t="shared" si="1"/>
        <v>0</v>
      </c>
      <c r="Y8" s="101">
        <f t="shared" si="1"/>
        <v>0</v>
      </c>
      <c r="Z8" s="102">
        <f t="shared" si="1"/>
        <v>0</v>
      </c>
      <c r="AA8" s="103">
        <f t="shared" si="1"/>
        <v>0</v>
      </c>
      <c r="AB8" s="101">
        <f t="shared" si="1"/>
        <v>0</v>
      </c>
      <c r="AC8" s="102">
        <f t="shared" si="1"/>
        <v>0</v>
      </c>
    </row>
    <row r="9" spans="1:29" ht="35.25" customHeight="1">
      <c r="A9" s="91" t="s">
        <v>244</v>
      </c>
      <c r="B9" s="92" t="s">
        <v>246</v>
      </c>
      <c r="C9" s="104" t="s">
        <v>247</v>
      </c>
      <c r="D9" s="101">
        <f>D10+D11+D12+D13+D14+D15+D16+D17+D18+D19</f>
        <v>10</v>
      </c>
      <c r="E9" s="94">
        <f>SUM(E10:E19)</f>
        <v>1365</v>
      </c>
      <c r="F9" s="94">
        <f aca="true" t="shared" si="2" ref="F9:O9">SUM(F10:F19)</f>
        <v>455</v>
      </c>
      <c r="G9" s="94">
        <f t="shared" si="2"/>
        <v>910</v>
      </c>
      <c r="H9" s="94">
        <f t="shared" si="2"/>
        <v>158</v>
      </c>
      <c r="I9" s="94">
        <f t="shared" si="2"/>
        <v>94</v>
      </c>
      <c r="J9" s="94">
        <f t="shared" si="2"/>
        <v>64</v>
      </c>
      <c r="K9" s="95">
        <f t="shared" si="2"/>
        <v>0</v>
      </c>
      <c r="L9" s="96">
        <f t="shared" si="2"/>
        <v>82</v>
      </c>
      <c r="M9" s="94">
        <f t="shared" si="2"/>
        <v>52</v>
      </c>
      <c r="N9" s="97">
        <f>SUM(N10:N19)</f>
        <v>9</v>
      </c>
      <c r="O9" s="98">
        <f t="shared" si="2"/>
        <v>12</v>
      </c>
      <c r="P9" s="94">
        <f>SUM(P10:P19)</f>
        <v>12</v>
      </c>
      <c r="Q9" s="94">
        <f>SUM(Q10:Q19)</f>
        <v>1</v>
      </c>
      <c r="R9" s="100">
        <f aca="true" t="shared" si="3" ref="R9:AC9">SUM(R10:R18)</f>
        <v>0</v>
      </c>
      <c r="S9" s="101">
        <f t="shared" si="3"/>
        <v>0</v>
      </c>
      <c r="T9" s="102">
        <f t="shared" si="3"/>
        <v>0</v>
      </c>
      <c r="U9" s="103">
        <f t="shared" si="3"/>
        <v>0</v>
      </c>
      <c r="V9" s="101">
        <f t="shared" si="3"/>
        <v>0</v>
      </c>
      <c r="W9" s="99">
        <f t="shared" si="3"/>
        <v>0</v>
      </c>
      <c r="X9" s="100">
        <f t="shared" si="3"/>
        <v>0</v>
      </c>
      <c r="Y9" s="101">
        <f t="shared" si="3"/>
        <v>0</v>
      </c>
      <c r="Z9" s="102">
        <f t="shared" si="3"/>
        <v>0</v>
      </c>
      <c r="AA9" s="103">
        <f t="shared" si="3"/>
        <v>0</v>
      </c>
      <c r="AB9" s="101">
        <f t="shared" si="3"/>
        <v>0</v>
      </c>
      <c r="AC9" s="102">
        <f t="shared" si="3"/>
        <v>0</v>
      </c>
    </row>
    <row r="10" spans="1:29" ht="12" customHeight="1">
      <c r="A10" s="105" t="s">
        <v>248</v>
      </c>
      <c r="B10" s="106" t="s">
        <v>249</v>
      </c>
      <c r="C10" s="107" t="s">
        <v>210</v>
      </c>
      <c r="D10" s="108">
        <v>1</v>
      </c>
      <c r="E10" s="109">
        <v>292.5</v>
      </c>
      <c r="F10" s="109">
        <v>97.5</v>
      </c>
      <c r="G10" s="110">
        <v>195</v>
      </c>
      <c r="H10" s="110">
        <v>30</v>
      </c>
      <c r="I10" s="108">
        <v>2</v>
      </c>
      <c r="J10" s="108">
        <v>28</v>
      </c>
      <c r="K10" s="111">
        <v>0</v>
      </c>
      <c r="L10" s="112">
        <v>2</v>
      </c>
      <c r="M10" s="108">
        <v>28</v>
      </c>
      <c r="N10" s="113">
        <v>1</v>
      </c>
      <c r="O10" s="114">
        <v>0</v>
      </c>
      <c r="P10" s="108">
        <v>0</v>
      </c>
      <c r="Q10" s="111">
        <v>0</v>
      </c>
      <c r="R10" s="112">
        <v>0</v>
      </c>
      <c r="S10" s="108">
        <v>0</v>
      </c>
      <c r="T10" s="113">
        <v>0</v>
      </c>
      <c r="U10" s="114">
        <v>0</v>
      </c>
      <c r="V10" s="108">
        <v>0</v>
      </c>
      <c r="W10" s="111">
        <v>0</v>
      </c>
      <c r="X10" s="112">
        <v>0</v>
      </c>
      <c r="Y10" s="108">
        <v>0</v>
      </c>
      <c r="Z10" s="113">
        <v>0</v>
      </c>
      <c r="AA10" s="114">
        <v>0</v>
      </c>
      <c r="AB10" s="108">
        <v>0</v>
      </c>
      <c r="AC10" s="113">
        <v>0</v>
      </c>
    </row>
    <row r="11" spans="1:29" ht="11.25" customHeight="1">
      <c r="A11" s="105" t="s">
        <v>250</v>
      </c>
      <c r="B11" s="106" t="s">
        <v>50</v>
      </c>
      <c r="C11" s="107" t="s">
        <v>211</v>
      </c>
      <c r="D11" s="108">
        <v>1</v>
      </c>
      <c r="E11" s="109">
        <v>175.5</v>
      </c>
      <c r="F11" s="109">
        <v>58.5</v>
      </c>
      <c r="G11" s="110">
        <v>117</v>
      </c>
      <c r="H11" s="110">
        <v>20</v>
      </c>
      <c r="I11" s="108">
        <v>2</v>
      </c>
      <c r="J11" s="108">
        <v>18</v>
      </c>
      <c r="K11" s="111">
        <v>0</v>
      </c>
      <c r="L11" s="112">
        <v>2</v>
      </c>
      <c r="M11" s="108">
        <v>18</v>
      </c>
      <c r="N11" s="113">
        <v>1</v>
      </c>
      <c r="O11" s="114">
        <v>0</v>
      </c>
      <c r="P11" s="108">
        <v>0</v>
      </c>
      <c r="Q11" s="111">
        <v>0</v>
      </c>
      <c r="R11" s="115">
        <v>0</v>
      </c>
      <c r="S11" s="116">
        <v>0</v>
      </c>
      <c r="T11" s="117">
        <v>0</v>
      </c>
      <c r="U11" s="118">
        <v>0</v>
      </c>
      <c r="V11" s="41">
        <v>0</v>
      </c>
      <c r="W11" s="119">
        <v>0</v>
      </c>
      <c r="X11" s="115">
        <v>0</v>
      </c>
      <c r="Y11" s="41">
        <v>0</v>
      </c>
      <c r="Z11" s="117">
        <v>0</v>
      </c>
      <c r="AA11" s="118">
        <v>0</v>
      </c>
      <c r="AB11" s="41">
        <v>0</v>
      </c>
      <c r="AC11" s="117">
        <v>0</v>
      </c>
    </row>
    <row r="12" spans="1:29" ht="11.25" customHeight="1">
      <c r="A12" s="105" t="s">
        <v>251</v>
      </c>
      <c r="B12" s="106" t="s">
        <v>49</v>
      </c>
      <c r="C12" s="107" t="s">
        <v>211</v>
      </c>
      <c r="D12" s="108">
        <v>1</v>
      </c>
      <c r="E12" s="109">
        <v>175.5</v>
      </c>
      <c r="F12" s="109">
        <v>58</v>
      </c>
      <c r="G12" s="110">
        <v>117</v>
      </c>
      <c r="H12" s="110">
        <v>20</v>
      </c>
      <c r="I12" s="108">
        <v>20</v>
      </c>
      <c r="J12" s="108">
        <v>0</v>
      </c>
      <c r="K12" s="111">
        <v>0</v>
      </c>
      <c r="L12" s="112">
        <v>20</v>
      </c>
      <c r="M12" s="108">
        <v>0</v>
      </c>
      <c r="N12" s="113">
        <v>1</v>
      </c>
      <c r="O12" s="114">
        <v>0</v>
      </c>
      <c r="P12" s="108">
        <v>0</v>
      </c>
      <c r="Q12" s="111">
        <v>0</v>
      </c>
      <c r="R12" s="115">
        <v>0</v>
      </c>
      <c r="S12" s="116">
        <v>0</v>
      </c>
      <c r="T12" s="117">
        <v>0</v>
      </c>
      <c r="U12" s="118">
        <v>0</v>
      </c>
      <c r="V12" s="41">
        <v>0</v>
      </c>
      <c r="W12" s="119">
        <v>0</v>
      </c>
      <c r="X12" s="115">
        <v>0</v>
      </c>
      <c r="Y12" s="41">
        <v>0</v>
      </c>
      <c r="Z12" s="117">
        <v>0</v>
      </c>
      <c r="AA12" s="118">
        <v>0</v>
      </c>
      <c r="AB12" s="41">
        <v>0</v>
      </c>
      <c r="AC12" s="117">
        <v>0</v>
      </c>
    </row>
    <row r="13" spans="1:29" ht="11.25" customHeight="1">
      <c r="A13" s="105" t="s">
        <v>252</v>
      </c>
      <c r="B13" s="106" t="s">
        <v>51</v>
      </c>
      <c r="C13" s="107" t="s">
        <v>211</v>
      </c>
      <c r="D13" s="108">
        <v>1</v>
      </c>
      <c r="E13" s="109">
        <v>175.5</v>
      </c>
      <c r="F13" s="109">
        <v>59</v>
      </c>
      <c r="G13" s="110">
        <v>117</v>
      </c>
      <c r="H13" s="110">
        <v>20</v>
      </c>
      <c r="I13" s="108">
        <v>20</v>
      </c>
      <c r="J13" s="108">
        <v>0</v>
      </c>
      <c r="K13" s="111">
        <v>0</v>
      </c>
      <c r="L13" s="112">
        <v>20</v>
      </c>
      <c r="M13" s="108">
        <v>0</v>
      </c>
      <c r="N13" s="113">
        <v>1</v>
      </c>
      <c r="O13" s="114">
        <v>0</v>
      </c>
      <c r="P13" s="108">
        <v>0</v>
      </c>
      <c r="Q13" s="111">
        <v>0</v>
      </c>
      <c r="R13" s="115">
        <v>0</v>
      </c>
      <c r="S13" s="116">
        <v>0</v>
      </c>
      <c r="T13" s="117">
        <v>0</v>
      </c>
      <c r="U13" s="118">
        <v>0</v>
      </c>
      <c r="V13" s="41">
        <v>0</v>
      </c>
      <c r="W13" s="119">
        <v>0</v>
      </c>
      <c r="X13" s="115">
        <v>0</v>
      </c>
      <c r="Y13" s="41">
        <v>0</v>
      </c>
      <c r="Z13" s="117">
        <v>0</v>
      </c>
      <c r="AA13" s="118">
        <v>0</v>
      </c>
      <c r="AB13" s="41">
        <v>0</v>
      </c>
      <c r="AC13" s="117">
        <v>0</v>
      </c>
    </row>
    <row r="14" spans="1:29" ht="12.75" customHeight="1">
      <c r="A14" s="105" t="s">
        <v>253</v>
      </c>
      <c r="B14" s="106" t="s">
        <v>254</v>
      </c>
      <c r="C14" s="107" t="s">
        <v>211</v>
      </c>
      <c r="D14" s="108">
        <v>1</v>
      </c>
      <c r="E14" s="109">
        <v>105</v>
      </c>
      <c r="F14" s="109">
        <v>35</v>
      </c>
      <c r="G14" s="110">
        <v>70</v>
      </c>
      <c r="H14" s="110">
        <v>12</v>
      </c>
      <c r="I14" s="108">
        <v>6</v>
      </c>
      <c r="J14" s="108">
        <v>6</v>
      </c>
      <c r="K14" s="111">
        <v>0</v>
      </c>
      <c r="L14" s="112">
        <v>6</v>
      </c>
      <c r="M14" s="108">
        <v>6</v>
      </c>
      <c r="N14" s="113">
        <v>1</v>
      </c>
      <c r="O14" s="114">
        <v>0</v>
      </c>
      <c r="P14" s="108">
        <v>0</v>
      </c>
      <c r="Q14" s="111">
        <v>0</v>
      </c>
      <c r="R14" s="115">
        <v>0</v>
      </c>
      <c r="S14" s="116">
        <v>0</v>
      </c>
      <c r="T14" s="117">
        <v>0</v>
      </c>
      <c r="U14" s="118">
        <v>0</v>
      </c>
      <c r="V14" s="41">
        <v>0</v>
      </c>
      <c r="W14" s="119">
        <v>0</v>
      </c>
      <c r="X14" s="115">
        <v>0</v>
      </c>
      <c r="Y14" s="41">
        <v>0</v>
      </c>
      <c r="Z14" s="117">
        <v>0</v>
      </c>
      <c r="AA14" s="118">
        <v>0</v>
      </c>
      <c r="AB14" s="41">
        <v>0</v>
      </c>
      <c r="AC14" s="117">
        <v>0</v>
      </c>
    </row>
    <row r="15" spans="1:29" ht="11.25" customHeight="1">
      <c r="A15" s="105" t="s">
        <v>255</v>
      </c>
      <c r="B15" s="106" t="s">
        <v>196</v>
      </c>
      <c r="C15" s="107" t="s">
        <v>211</v>
      </c>
      <c r="D15" s="108">
        <v>1</v>
      </c>
      <c r="E15" s="109">
        <v>117</v>
      </c>
      <c r="F15" s="109">
        <v>39</v>
      </c>
      <c r="G15" s="110">
        <v>78</v>
      </c>
      <c r="H15" s="110">
        <v>24</v>
      </c>
      <c r="I15" s="108">
        <v>12</v>
      </c>
      <c r="J15" s="108">
        <v>12</v>
      </c>
      <c r="K15" s="111">
        <v>0</v>
      </c>
      <c r="L15" s="112">
        <v>0</v>
      </c>
      <c r="M15" s="108">
        <v>0</v>
      </c>
      <c r="N15" s="113">
        <v>0</v>
      </c>
      <c r="O15" s="114">
        <v>12</v>
      </c>
      <c r="P15" s="108">
        <v>12</v>
      </c>
      <c r="Q15" s="111">
        <v>1</v>
      </c>
      <c r="R15" s="115">
        <v>0</v>
      </c>
      <c r="S15" s="116">
        <v>0</v>
      </c>
      <c r="T15" s="117">
        <v>0</v>
      </c>
      <c r="U15" s="118">
        <v>0</v>
      </c>
      <c r="V15" s="41">
        <v>0</v>
      </c>
      <c r="W15" s="119">
        <v>0</v>
      </c>
      <c r="X15" s="115">
        <v>0</v>
      </c>
      <c r="Y15" s="41">
        <v>0</v>
      </c>
      <c r="Z15" s="117">
        <v>0</v>
      </c>
      <c r="AA15" s="118">
        <v>0</v>
      </c>
      <c r="AB15" s="41">
        <v>0</v>
      </c>
      <c r="AC15" s="117">
        <v>0</v>
      </c>
    </row>
    <row r="16" spans="1:33" ht="24">
      <c r="A16" s="105" t="s">
        <v>256</v>
      </c>
      <c r="B16" s="106" t="s">
        <v>257</v>
      </c>
      <c r="C16" s="107" t="s">
        <v>211</v>
      </c>
      <c r="D16" s="108">
        <v>1</v>
      </c>
      <c r="E16" s="109">
        <v>162</v>
      </c>
      <c r="F16" s="109">
        <v>54</v>
      </c>
      <c r="G16" s="110">
        <v>108</v>
      </c>
      <c r="H16" s="110">
        <v>14</v>
      </c>
      <c r="I16" s="108">
        <v>14</v>
      </c>
      <c r="J16" s="108">
        <v>0</v>
      </c>
      <c r="K16" s="111">
        <v>0</v>
      </c>
      <c r="L16" s="112">
        <v>14</v>
      </c>
      <c r="M16" s="108">
        <v>0</v>
      </c>
      <c r="N16" s="113">
        <v>1</v>
      </c>
      <c r="O16" s="114">
        <v>0</v>
      </c>
      <c r="P16" s="108">
        <v>0</v>
      </c>
      <c r="Q16" s="111">
        <v>0</v>
      </c>
      <c r="R16" s="115">
        <v>0</v>
      </c>
      <c r="S16" s="116">
        <v>0</v>
      </c>
      <c r="T16" s="117">
        <v>0</v>
      </c>
      <c r="U16" s="118">
        <v>0</v>
      </c>
      <c r="V16" s="41">
        <v>0</v>
      </c>
      <c r="W16" s="119">
        <v>0</v>
      </c>
      <c r="X16" s="115">
        <v>0</v>
      </c>
      <c r="Y16" s="41">
        <v>0</v>
      </c>
      <c r="Z16" s="117">
        <v>0</v>
      </c>
      <c r="AA16" s="118">
        <v>0</v>
      </c>
      <c r="AB16" s="41">
        <v>0</v>
      </c>
      <c r="AC16" s="117">
        <v>0</v>
      </c>
      <c r="AG16" s="37" t="s">
        <v>243</v>
      </c>
    </row>
    <row r="17" spans="1:29" ht="12.75" customHeight="1">
      <c r="A17" s="105" t="s">
        <v>258</v>
      </c>
      <c r="B17" s="106" t="s">
        <v>259</v>
      </c>
      <c r="C17" s="107" t="s">
        <v>211</v>
      </c>
      <c r="D17" s="108">
        <v>1</v>
      </c>
      <c r="E17" s="109">
        <v>54</v>
      </c>
      <c r="F17" s="109">
        <v>18</v>
      </c>
      <c r="G17" s="110">
        <v>36</v>
      </c>
      <c r="H17" s="110">
        <v>6</v>
      </c>
      <c r="I17" s="108">
        <v>6</v>
      </c>
      <c r="J17" s="108">
        <v>0</v>
      </c>
      <c r="K17" s="111">
        <v>0</v>
      </c>
      <c r="L17" s="112">
        <v>6</v>
      </c>
      <c r="M17" s="108">
        <v>0</v>
      </c>
      <c r="N17" s="113">
        <v>1</v>
      </c>
      <c r="O17" s="114">
        <v>0</v>
      </c>
      <c r="P17" s="108">
        <v>0</v>
      </c>
      <c r="Q17" s="111">
        <v>0</v>
      </c>
      <c r="R17" s="115">
        <v>0</v>
      </c>
      <c r="S17" s="116">
        <v>0</v>
      </c>
      <c r="T17" s="117">
        <v>0</v>
      </c>
      <c r="U17" s="118">
        <v>0</v>
      </c>
      <c r="V17" s="41">
        <v>0</v>
      </c>
      <c r="W17" s="119">
        <v>0</v>
      </c>
      <c r="X17" s="115">
        <v>0</v>
      </c>
      <c r="Y17" s="41">
        <v>0</v>
      </c>
      <c r="Z17" s="117">
        <v>0</v>
      </c>
      <c r="AA17" s="118">
        <v>0</v>
      </c>
      <c r="AB17" s="41">
        <v>0</v>
      </c>
      <c r="AC17" s="117">
        <v>0</v>
      </c>
    </row>
    <row r="18" spans="1:29" ht="15.75" customHeight="1">
      <c r="A18" s="105" t="s">
        <v>260</v>
      </c>
      <c r="B18" s="106" t="s">
        <v>197</v>
      </c>
      <c r="C18" s="107" t="s">
        <v>211</v>
      </c>
      <c r="D18" s="108">
        <v>1</v>
      </c>
      <c r="E18" s="109">
        <v>54</v>
      </c>
      <c r="F18" s="109">
        <v>18</v>
      </c>
      <c r="G18" s="110">
        <v>36</v>
      </c>
      <c r="H18" s="110">
        <v>6</v>
      </c>
      <c r="I18" s="108">
        <v>6</v>
      </c>
      <c r="J18" s="108">
        <v>0</v>
      </c>
      <c r="K18" s="111">
        <v>0</v>
      </c>
      <c r="L18" s="112">
        <v>6</v>
      </c>
      <c r="M18" s="108">
        <v>0</v>
      </c>
      <c r="N18" s="113">
        <v>1</v>
      </c>
      <c r="O18" s="114">
        <v>0</v>
      </c>
      <c r="P18" s="108">
        <v>0</v>
      </c>
      <c r="Q18" s="111">
        <v>0</v>
      </c>
      <c r="R18" s="115">
        <v>0</v>
      </c>
      <c r="S18" s="41">
        <v>0</v>
      </c>
      <c r="T18" s="117">
        <v>0</v>
      </c>
      <c r="U18" s="118">
        <v>0</v>
      </c>
      <c r="V18" s="41">
        <v>0</v>
      </c>
      <c r="W18" s="119">
        <v>0</v>
      </c>
      <c r="X18" s="115">
        <v>0</v>
      </c>
      <c r="Y18" s="41">
        <v>0</v>
      </c>
      <c r="Z18" s="117">
        <v>0</v>
      </c>
      <c r="AA18" s="118">
        <v>0</v>
      </c>
      <c r="AB18" s="41">
        <v>0</v>
      </c>
      <c r="AC18" s="117">
        <v>0</v>
      </c>
    </row>
    <row r="19" spans="1:29" ht="15" customHeight="1">
      <c r="A19" s="105" t="s">
        <v>261</v>
      </c>
      <c r="B19" s="106" t="s">
        <v>262</v>
      </c>
      <c r="C19" s="107" t="s">
        <v>211</v>
      </c>
      <c r="D19" s="108">
        <v>1</v>
      </c>
      <c r="E19" s="109">
        <v>54</v>
      </c>
      <c r="F19" s="109">
        <v>18</v>
      </c>
      <c r="G19" s="110">
        <v>36</v>
      </c>
      <c r="H19" s="110">
        <v>6</v>
      </c>
      <c r="I19" s="108">
        <v>6</v>
      </c>
      <c r="J19" s="108">
        <v>0</v>
      </c>
      <c r="K19" s="111">
        <f>SUM(K20:K25)</f>
        <v>0</v>
      </c>
      <c r="L19" s="112">
        <v>6</v>
      </c>
      <c r="M19" s="108">
        <v>0</v>
      </c>
      <c r="N19" s="113">
        <v>1</v>
      </c>
      <c r="O19" s="114">
        <v>0</v>
      </c>
      <c r="P19" s="108">
        <v>0</v>
      </c>
      <c r="Q19" s="120">
        <v>0</v>
      </c>
      <c r="R19" s="121">
        <f aca="true" t="shared" si="4" ref="R19:AC19">SUM(R20:R25)</f>
        <v>0</v>
      </c>
      <c r="S19" s="122">
        <f t="shared" si="4"/>
        <v>0</v>
      </c>
      <c r="T19" s="123">
        <f t="shared" si="4"/>
        <v>0</v>
      </c>
      <c r="U19" s="124">
        <f t="shared" si="4"/>
        <v>0</v>
      </c>
      <c r="V19" s="122">
        <f t="shared" si="4"/>
        <v>0</v>
      </c>
      <c r="W19" s="120">
        <f t="shared" si="4"/>
        <v>0</v>
      </c>
      <c r="X19" s="121">
        <f t="shared" si="4"/>
        <v>0</v>
      </c>
      <c r="Y19" s="122">
        <f t="shared" si="4"/>
        <v>0</v>
      </c>
      <c r="Z19" s="123">
        <f t="shared" si="4"/>
        <v>0</v>
      </c>
      <c r="AA19" s="124">
        <f t="shared" si="4"/>
        <v>0</v>
      </c>
      <c r="AB19" s="122">
        <f t="shared" si="4"/>
        <v>0</v>
      </c>
      <c r="AC19" s="123">
        <f t="shared" si="4"/>
        <v>0</v>
      </c>
    </row>
    <row r="20" spans="1:29" ht="48">
      <c r="A20" s="92" t="s">
        <v>244</v>
      </c>
      <c r="B20" s="92" t="s">
        <v>263</v>
      </c>
      <c r="C20" s="93" t="s">
        <v>264</v>
      </c>
      <c r="D20" s="94">
        <f>SUM(D21:D23)</f>
        <v>4</v>
      </c>
      <c r="E20" s="94">
        <f>SUM(E21:E23)</f>
        <v>682</v>
      </c>
      <c r="F20" s="94">
        <f aca="true" t="shared" si="5" ref="F20:Q20">SUM(F21:F23)</f>
        <v>227</v>
      </c>
      <c r="G20" s="94">
        <f t="shared" si="5"/>
        <v>455</v>
      </c>
      <c r="H20" s="94">
        <f t="shared" si="5"/>
        <v>76</v>
      </c>
      <c r="I20" s="94">
        <f t="shared" si="5"/>
        <v>32</v>
      </c>
      <c r="J20" s="94">
        <f t="shared" si="5"/>
        <v>44</v>
      </c>
      <c r="K20" s="95">
        <f t="shared" si="5"/>
        <v>0</v>
      </c>
      <c r="L20" s="96">
        <f t="shared" si="5"/>
        <v>10</v>
      </c>
      <c r="M20" s="94">
        <f t="shared" si="5"/>
        <v>16</v>
      </c>
      <c r="N20" s="97">
        <f t="shared" si="5"/>
        <v>1</v>
      </c>
      <c r="O20" s="98">
        <f t="shared" si="5"/>
        <v>22</v>
      </c>
      <c r="P20" s="94">
        <f t="shared" si="5"/>
        <v>28</v>
      </c>
      <c r="Q20" s="94">
        <f t="shared" si="5"/>
        <v>3</v>
      </c>
      <c r="R20" s="125">
        <v>0</v>
      </c>
      <c r="S20" s="104">
        <v>0</v>
      </c>
      <c r="T20" s="126">
        <v>0</v>
      </c>
      <c r="U20" s="127">
        <v>0</v>
      </c>
      <c r="V20" s="104">
        <v>0</v>
      </c>
      <c r="W20" s="128">
        <v>0</v>
      </c>
      <c r="X20" s="125">
        <v>0</v>
      </c>
      <c r="Y20" s="104">
        <v>0</v>
      </c>
      <c r="Z20" s="126">
        <v>0</v>
      </c>
      <c r="AA20" s="127">
        <v>0</v>
      </c>
      <c r="AB20" s="104">
        <v>0</v>
      </c>
      <c r="AC20" s="126">
        <v>0</v>
      </c>
    </row>
    <row r="21" spans="1:29" ht="24" customHeight="1">
      <c r="A21" s="106" t="s">
        <v>265</v>
      </c>
      <c r="B21" s="106" t="s">
        <v>266</v>
      </c>
      <c r="C21" s="107" t="s">
        <v>267</v>
      </c>
      <c r="D21" s="108">
        <v>2</v>
      </c>
      <c r="E21" s="109">
        <v>351</v>
      </c>
      <c r="F21" s="109">
        <v>117</v>
      </c>
      <c r="G21" s="108">
        <v>234</v>
      </c>
      <c r="H21" s="110">
        <v>40</v>
      </c>
      <c r="I21" s="108">
        <v>16</v>
      </c>
      <c r="J21" s="108">
        <v>24</v>
      </c>
      <c r="K21" s="111">
        <v>0</v>
      </c>
      <c r="L21" s="112">
        <v>10</v>
      </c>
      <c r="M21" s="108">
        <v>16</v>
      </c>
      <c r="N21" s="113">
        <v>1</v>
      </c>
      <c r="O21" s="114">
        <v>6</v>
      </c>
      <c r="P21" s="108">
        <v>8</v>
      </c>
      <c r="Q21" s="111">
        <v>1</v>
      </c>
      <c r="R21" s="115">
        <v>0</v>
      </c>
      <c r="S21" s="41">
        <v>0</v>
      </c>
      <c r="T21" s="117">
        <v>0</v>
      </c>
      <c r="U21" s="118">
        <v>0</v>
      </c>
      <c r="V21" s="41">
        <v>0</v>
      </c>
      <c r="W21" s="119">
        <v>0</v>
      </c>
      <c r="X21" s="115">
        <v>0</v>
      </c>
      <c r="Y21" s="41">
        <v>0</v>
      </c>
      <c r="Z21" s="117">
        <v>0</v>
      </c>
      <c r="AA21" s="118">
        <v>0</v>
      </c>
      <c r="AB21" s="41">
        <v>0</v>
      </c>
      <c r="AC21" s="117">
        <v>0</v>
      </c>
    </row>
    <row r="22" spans="1:29" ht="13.5" customHeight="1">
      <c r="A22" s="106" t="s">
        <v>268</v>
      </c>
      <c r="B22" s="106" t="s">
        <v>269</v>
      </c>
      <c r="C22" s="107" t="s">
        <v>211</v>
      </c>
      <c r="D22" s="108">
        <v>1</v>
      </c>
      <c r="E22" s="109">
        <v>150</v>
      </c>
      <c r="F22" s="109">
        <v>50</v>
      </c>
      <c r="G22" s="108">
        <v>100</v>
      </c>
      <c r="H22" s="110">
        <v>16</v>
      </c>
      <c r="I22" s="108">
        <v>6</v>
      </c>
      <c r="J22" s="108">
        <v>10</v>
      </c>
      <c r="K22" s="111">
        <v>0</v>
      </c>
      <c r="L22" s="112">
        <v>0</v>
      </c>
      <c r="M22" s="108">
        <v>0</v>
      </c>
      <c r="N22" s="113">
        <v>0</v>
      </c>
      <c r="O22" s="114">
        <v>6</v>
      </c>
      <c r="P22" s="108">
        <v>10</v>
      </c>
      <c r="Q22" s="111">
        <v>1</v>
      </c>
      <c r="R22" s="112">
        <v>0</v>
      </c>
      <c r="S22" s="108">
        <v>0</v>
      </c>
      <c r="T22" s="113">
        <v>0</v>
      </c>
      <c r="U22" s="114">
        <v>0</v>
      </c>
      <c r="V22" s="108">
        <v>0</v>
      </c>
      <c r="W22" s="111">
        <v>0</v>
      </c>
      <c r="X22" s="112">
        <v>0</v>
      </c>
      <c r="Y22" s="108">
        <v>0</v>
      </c>
      <c r="Z22" s="113">
        <v>0</v>
      </c>
      <c r="AA22" s="114">
        <v>0</v>
      </c>
      <c r="AB22" s="108">
        <v>0</v>
      </c>
      <c r="AC22" s="113">
        <v>0</v>
      </c>
    </row>
    <row r="23" spans="1:29" ht="13.5" customHeight="1">
      <c r="A23" s="106" t="s">
        <v>270</v>
      </c>
      <c r="B23" s="106" t="s">
        <v>198</v>
      </c>
      <c r="C23" s="107" t="s">
        <v>210</v>
      </c>
      <c r="D23" s="108">
        <v>1</v>
      </c>
      <c r="E23" s="109">
        <v>181</v>
      </c>
      <c r="F23" s="109">
        <v>60</v>
      </c>
      <c r="G23" s="108">
        <v>121</v>
      </c>
      <c r="H23" s="110">
        <v>20</v>
      </c>
      <c r="I23" s="108">
        <v>10</v>
      </c>
      <c r="J23" s="108">
        <v>10</v>
      </c>
      <c r="K23" s="111">
        <v>0</v>
      </c>
      <c r="L23" s="112">
        <v>0</v>
      </c>
      <c r="M23" s="108">
        <v>0</v>
      </c>
      <c r="N23" s="113">
        <v>0</v>
      </c>
      <c r="O23" s="114">
        <v>10</v>
      </c>
      <c r="P23" s="108">
        <v>10</v>
      </c>
      <c r="Q23" s="111">
        <v>1</v>
      </c>
      <c r="R23" s="112">
        <v>0</v>
      </c>
      <c r="S23" s="108">
        <v>0</v>
      </c>
      <c r="T23" s="113">
        <v>0</v>
      </c>
      <c r="U23" s="114">
        <v>0</v>
      </c>
      <c r="V23" s="108">
        <v>0</v>
      </c>
      <c r="W23" s="111">
        <v>0</v>
      </c>
      <c r="X23" s="112">
        <v>0</v>
      </c>
      <c r="Y23" s="108">
        <v>0</v>
      </c>
      <c r="Z23" s="113">
        <v>0</v>
      </c>
      <c r="AA23" s="114">
        <v>0</v>
      </c>
      <c r="AB23" s="108">
        <v>0</v>
      </c>
      <c r="AC23" s="113">
        <v>0</v>
      </c>
    </row>
    <row r="24" spans="1:29" ht="13.5" customHeight="1">
      <c r="A24" s="129" t="s">
        <v>271</v>
      </c>
      <c r="B24" s="92" t="s">
        <v>272</v>
      </c>
      <c r="C24" s="93" t="s">
        <v>273</v>
      </c>
      <c r="D24" s="130">
        <f>+D25</f>
        <v>1</v>
      </c>
      <c r="E24" s="93">
        <f>E25</f>
        <v>59</v>
      </c>
      <c r="F24" s="93">
        <f aca="true" t="shared" si="6" ref="F24:Q24">F25</f>
        <v>20</v>
      </c>
      <c r="G24" s="93">
        <f t="shared" si="6"/>
        <v>39</v>
      </c>
      <c r="H24" s="93">
        <f t="shared" si="6"/>
        <v>6</v>
      </c>
      <c r="I24" s="93">
        <f t="shared" si="6"/>
        <v>6</v>
      </c>
      <c r="J24" s="93">
        <f t="shared" si="6"/>
        <v>0</v>
      </c>
      <c r="K24" s="131">
        <f t="shared" si="6"/>
        <v>0</v>
      </c>
      <c r="L24" s="132">
        <f t="shared" si="6"/>
        <v>0</v>
      </c>
      <c r="M24" s="93">
        <f t="shared" si="6"/>
        <v>0</v>
      </c>
      <c r="N24" s="133">
        <f t="shared" si="6"/>
        <v>0</v>
      </c>
      <c r="O24" s="134">
        <f t="shared" si="6"/>
        <v>6</v>
      </c>
      <c r="P24" s="93">
        <f t="shared" si="6"/>
        <v>0</v>
      </c>
      <c r="Q24" s="93">
        <f t="shared" si="6"/>
        <v>1</v>
      </c>
      <c r="R24" s="125">
        <v>0</v>
      </c>
      <c r="S24" s="104">
        <v>0</v>
      </c>
      <c r="T24" s="126">
        <v>0</v>
      </c>
      <c r="U24" s="127">
        <v>0</v>
      </c>
      <c r="V24" s="104">
        <v>0</v>
      </c>
      <c r="W24" s="128">
        <v>0</v>
      </c>
      <c r="X24" s="125">
        <v>0</v>
      </c>
      <c r="Y24" s="104">
        <v>0</v>
      </c>
      <c r="Z24" s="126">
        <v>0</v>
      </c>
      <c r="AA24" s="127">
        <v>0</v>
      </c>
      <c r="AB24" s="104">
        <v>0</v>
      </c>
      <c r="AC24" s="126">
        <v>0</v>
      </c>
    </row>
    <row r="25" spans="1:29" ht="26.25" customHeight="1">
      <c r="A25" s="135" t="s">
        <v>274</v>
      </c>
      <c r="B25" s="106" t="s">
        <v>275</v>
      </c>
      <c r="C25" s="107" t="s">
        <v>211</v>
      </c>
      <c r="D25" s="108">
        <v>1</v>
      </c>
      <c r="E25" s="110">
        <v>59</v>
      </c>
      <c r="F25" s="110">
        <v>20</v>
      </c>
      <c r="G25" s="108">
        <v>39</v>
      </c>
      <c r="H25" s="110">
        <v>6</v>
      </c>
      <c r="I25" s="108">
        <v>6</v>
      </c>
      <c r="J25" s="108">
        <v>0</v>
      </c>
      <c r="K25" s="111">
        <v>0</v>
      </c>
      <c r="L25" s="112">
        <v>0</v>
      </c>
      <c r="M25" s="108">
        <v>0</v>
      </c>
      <c r="N25" s="113">
        <v>0</v>
      </c>
      <c r="O25" s="114">
        <v>6</v>
      </c>
      <c r="P25" s="108">
        <v>0</v>
      </c>
      <c r="Q25" s="111">
        <v>1</v>
      </c>
      <c r="R25" s="112">
        <v>0</v>
      </c>
      <c r="S25" s="108">
        <v>0</v>
      </c>
      <c r="T25" s="113">
        <v>0</v>
      </c>
      <c r="U25" s="114">
        <v>0</v>
      </c>
      <c r="V25" s="108">
        <v>0</v>
      </c>
      <c r="W25" s="111">
        <v>0</v>
      </c>
      <c r="X25" s="112">
        <v>0</v>
      </c>
      <c r="Y25" s="108">
        <v>0</v>
      </c>
      <c r="Z25" s="113">
        <v>0</v>
      </c>
      <c r="AA25" s="114">
        <v>0</v>
      </c>
      <c r="AB25" s="108">
        <v>0</v>
      </c>
      <c r="AC25" s="113">
        <v>0</v>
      </c>
    </row>
    <row r="26" spans="1:35" s="39" customFormat="1" ht="36.75" customHeight="1">
      <c r="A26" s="59" t="s">
        <v>12</v>
      </c>
      <c r="B26" s="59" t="s">
        <v>13</v>
      </c>
      <c r="C26" s="40" t="s">
        <v>276</v>
      </c>
      <c r="D26" s="40" t="s">
        <v>217</v>
      </c>
      <c r="E26" s="93">
        <f aca="true" t="shared" si="7" ref="E26:AC26">SUM(E27:E30)</f>
        <v>624</v>
      </c>
      <c r="F26" s="93">
        <f t="shared" si="7"/>
        <v>208</v>
      </c>
      <c r="G26" s="93">
        <f t="shared" si="7"/>
        <v>416</v>
      </c>
      <c r="H26" s="93">
        <f t="shared" si="7"/>
        <v>64</v>
      </c>
      <c r="I26" s="93">
        <f t="shared" si="7"/>
        <v>26</v>
      </c>
      <c r="J26" s="93">
        <f t="shared" si="7"/>
        <v>38</v>
      </c>
      <c r="K26" s="131">
        <f t="shared" si="7"/>
        <v>0</v>
      </c>
      <c r="L26" s="132">
        <f t="shared" si="7"/>
        <v>0</v>
      </c>
      <c r="M26" s="93">
        <f t="shared" si="7"/>
        <v>0</v>
      </c>
      <c r="N26" s="133">
        <f t="shared" si="7"/>
        <v>0</v>
      </c>
      <c r="O26" s="134">
        <f t="shared" si="7"/>
        <v>12</v>
      </c>
      <c r="P26" s="93">
        <f t="shared" si="7"/>
        <v>20</v>
      </c>
      <c r="Q26" s="131">
        <f t="shared" si="7"/>
        <v>1</v>
      </c>
      <c r="R26" s="132">
        <f t="shared" si="7"/>
        <v>10</v>
      </c>
      <c r="S26" s="93">
        <f t="shared" si="7"/>
        <v>10</v>
      </c>
      <c r="T26" s="133">
        <f t="shared" si="7"/>
        <v>1</v>
      </c>
      <c r="U26" s="134">
        <f t="shared" si="7"/>
        <v>2</v>
      </c>
      <c r="V26" s="93">
        <f t="shared" si="7"/>
        <v>4</v>
      </c>
      <c r="W26" s="131">
        <f t="shared" si="7"/>
        <v>2</v>
      </c>
      <c r="X26" s="132">
        <f t="shared" si="7"/>
        <v>2</v>
      </c>
      <c r="Y26" s="93">
        <f t="shared" si="7"/>
        <v>4</v>
      </c>
      <c r="Z26" s="133">
        <f t="shared" si="7"/>
        <v>1</v>
      </c>
      <c r="AA26" s="134">
        <f t="shared" si="7"/>
        <v>0</v>
      </c>
      <c r="AB26" s="93">
        <f t="shared" si="7"/>
        <v>0</v>
      </c>
      <c r="AC26" s="133">
        <f t="shared" si="7"/>
        <v>0</v>
      </c>
      <c r="AD26" s="38"/>
      <c r="AE26" s="38"/>
      <c r="AF26" s="38"/>
      <c r="AG26" s="38"/>
      <c r="AH26" s="38"/>
      <c r="AI26" s="38"/>
    </row>
    <row r="27" spans="1:35" ht="13.5" customHeight="1">
      <c r="A27" s="60" t="s">
        <v>14</v>
      </c>
      <c r="B27" s="60" t="s">
        <v>45</v>
      </c>
      <c r="C27" s="136" t="s">
        <v>195</v>
      </c>
      <c r="D27" s="41">
        <v>1</v>
      </c>
      <c r="E27" s="41">
        <v>60</v>
      </c>
      <c r="F27" s="41">
        <v>12</v>
      </c>
      <c r="G27" s="41">
        <v>48</v>
      </c>
      <c r="H27" s="116">
        <f>R27+S27+U27+V27+Y27+X27+AA27+AB27</f>
        <v>10</v>
      </c>
      <c r="I27" s="41">
        <v>8</v>
      </c>
      <c r="J27" s="41">
        <v>2</v>
      </c>
      <c r="K27" s="83">
        <v>0</v>
      </c>
      <c r="L27" s="115">
        <v>0</v>
      </c>
      <c r="M27" s="41">
        <v>0</v>
      </c>
      <c r="N27" s="117">
        <v>0</v>
      </c>
      <c r="O27" s="118">
        <v>0</v>
      </c>
      <c r="P27" s="41">
        <v>0</v>
      </c>
      <c r="Q27" s="119">
        <v>0</v>
      </c>
      <c r="R27" s="115">
        <v>8</v>
      </c>
      <c r="S27" s="41">
        <v>2</v>
      </c>
      <c r="T27" s="117">
        <v>1</v>
      </c>
      <c r="U27" s="137">
        <v>0</v>
      </c>
      <c r="V27" s="138">
        <v>0</v>
      </c>
      <c r="W27" s="119">
        <v>0</v>
      </c>
      <c r="X27" s="115">
        <v>0</v>
      </c>
      <c r="Y27" s="41">
        <v>0</v>
      </c>
      <c r="Z27" s="117">
        <v>0</v>
      </c>
      <c r="AA27" s="118">
        <v>0</v>
      </c>
      <c r="AB27" s="41">
        <v>0</v>
      </c>
      <c r="AC27" s="117">
        <v>0</v>
      </c>
      <c r="AD27" s="38"/>
      <c r="AE27" s="38"/>
      <c r="AF27" s="38"/>
      <c r="AG27" s="38"/>
      <c r="AH27" s="38"/>
      <c r="AI27" s="38"/>
    </row>
    <row r="28" spans="1:35" ht="12.75" customHeight="1">
      <c r="A28" s="60" t="s">
        <v>46</v>
      </c>
      <c r="B28" s="60" t="s">
        <v>49</v>
      </c>
      <c r="C28" s="136" t="s">
        <v>210</v>
      </c>
      <c r="D28" s="41">
        <v>1</v>
      </c>
      <c r="E28" s="41">
        <v>60</v>
      </c>
      <c r="F28" s="41">
        <v>12</v>
      </c>
      <c r="G28" s="41">
        <v>48</v>
      </c>
      <c r="H28" s="116">
        <v>10</v>
      </c>
      <c r="I28" s="41">
        <v>8</v>
      </c>
      <c r="J28" s="41">
        <v>2</v>
      </c>
      <c r="K28" s="83">
        <v>0</v>
      </c>
      <c r="L28" s="115">
        <v>0</v>
      </c>
      <c r="M28" s="41">
        <v>0</v>
      </c>
      <c r="N28" s="117">
        <v>0</v>
      </c>
      <c r="O28" s="118">
        <v>8</v>
      </c>
      <c r="P28" s="41">
        <v>2</v>
      </c>
      <c r="Q28" s="119">
        <v>1</v>
      </c>
      <c r="R28" s="115">
        <v>0</v>
      </c>
      <c r="S28" s="41">
        <v>0</v>
      </c>
      <c r="T28" s="117">
        <v>0</v>
      </c>
      <c r="U28" s="137">
        <v>0</v>
      </c>
      <c r="V28" s="138">
        <v>0</v>
      </c>
      <c r="W28" s="139">
        <v>0</v>
      </c>
      <c r="X28" s="140">
        <v>0</v>
      </c>
      <c r="Y28" s="138">
        <v>0</v>
      </c>
      <c r="Z28" s="141">
        <v>0</v>
      </c>
      <c r="AA28" s="137">
        <v>0</v>
      </c>
      <c r="AB28" s="138">
        <v>0</v>
      </c>
      <c r="AC28" s="141">
        <v>0</v>
      </c>
      <c r="AD28" s="38"/>
      <c r="AE28" s="38"/>
      <c r="AF28" s="38"/>
      <c r="AG28" s="38"/>
      <c r="AH28" s="38"/>
      <c r="AI28" s="38"/>
    </row>
    <row r="29" spans="1:35" ht="16.5" customHeight="1">
      <c r="A29" s="60" t="s">
        <v>47</v>
      </c>
      <c r="B29" s="60" t="s">
        <v>50</v>
      </c>
      <c r="C29" s="41" t="s">
        <v>277</v>
      </c>
      <c r="D29" s="41">
        <v>2</v>
      </c>
      <c r="E29" s="41">
        <v>184</v>
      </c>
      <c r="F29" s="41">
        <v>24</v>
      </c>
      <c r="G29" s="41">
        <v>160</v>
      </c>
      <c r="H29" s="116">
        <v>36</v>
      </c>
      <c r="I29" s="41">
        <v>2</v>
      </c>
      <c r="J29" s="41">
        <v>34</v>
      </c>
      <c r="K29" s="83">
        <v>0</v>
      </c>
      <c r="L29" s="115">
        <v>0</v>
      </c>
      <c r="M29" s="41">
        <v>0</v>
      </c>
      <c r="N29" s="117">
        <v>0</v>
      </c>
      <c r="O29" s="118">
        <v>2</v>
      </c>
      <c r="P29" s="41">
        <v>18</v>
      </c>
      <c r="Q29" s="119">
        <v>0</v>
      </c>
      <c r="R29" s="115">
        <v>0</v>
      </c>
      <c r="S29" s="41">
        <v>8</v>
      </c>
      <c r="T29" s="117">
        <v>0</v>
      </c>
      <c r="U29" s="137">
        <v>0</v>
      </c>
      <c r="V29" s="138">
        <v>4</v>
      </c>
      <c r="W29" s="119">
        <v>1</v>
      </c>
      <c r="X29" s="115">
        <v>0</v>
      </c>
      <c r="Y29" s="41">
        <v>4</v>
      </c>
      <c r="Z29" s="117">
        <v>1</v>
      </c>
      <c r="AA29" s="118">
        <v>0</v>
      </c>
      <c r="AB29" s="41">
        <v>0</v>
      </c>
      <c r="AC29" s="117">
        <v>0</v>
      </c>
      <c r="AD29" s="38"/>
      <c r="AE29" s="38"/>
      <c r="AF29" s="38"/>
      <c r="AG29" s="38"/>
      <c r="AH29" s="38"/>
      <c r="AI29" s="38"/>
    </row>
    <row r="30" spans="1:35" ht="12.75" customHeight="1">
      <c r="A30" s="60" t="s">
        <v>48</v>
      </c>
      <c r="B30" s="60" t="s">
        <v>51</v>
      </c>
      <c r="C30" s="136" t="s">
        <v>195</v>
      </c>
      <c r="D30" s="41">
        <v>1</v>
      </c>
      <c r="E30" s="41">
        <v>320</v>
      </c>
      <c r="F30" s="41">
        <v>160</v>
      </c>
      <c r="G30" s="41">
        <v>160</v>
      </c>
      <c r="H30" s="116">
        <v>8</v>
      </c>
      <c r="I30" s="41">
        <v>8</v>
      </c>
      <c r="J30" s="41">
        <v>0</v>
      </c>
      <c r="K30" s="83">
        <v>0</v>
      </c>
      <c r="L30" s="115">
        <v>0</v>
      </c>
      <c r="M30" s="41">
        <v>0</v>
      </c>
      <c r="N30" s="117">
        <v>0</v>
      </c>
      <c r="O30" s="118">
        <v>2</v>
      </c>
      <c r="P30" s="41">
        <v>0</v>
      </c>
      <c r="Q30" s="119">
        <v>0</v>
      </c>
      <c r="R30" s="115">
        <v>2</v>
      </c>
      <c r="S30" s="41">
        <v>0</v>
      </c>
      <c r="T30" s="117">
        <v>0</v>
      </c>
      <c r="U30" s="137">
        <v>2</v>
      </c>
      <c r="V30" s="138">
        <v>0</v>
      </c>
      <c r="W30" s="119">
        <v>1</v>
      </c>
      <c r="X30" s="115">
        <v>2</v>
      </c>
      <c r="Y30" s="41">
        <v>0</v>
      </c>
      <c r="Z30" s="117">
        <v>0</v>
      </c>
      <c r="AA30" s="118">
        <v>0</v>
      </c>
      <c r="AB30" s="41">
        <v>0</v>
      </c>
      <c r="AC30" s="117">
        <v>0</v>
      </c>
      <c r="AD30" s="38"/>
      <c r="AE30" s="38"/>
      <c r="AF30" s="38"/>
      <c r="AG30" s="38"/>
      <c r="AH30" s="38"/>
      <c r="AI30" s="38"/>
    </row>
    <row r="31" spans="1:35" s="39" customFormat="1" ht="48">
      <c r="A31" s="59" t="s">
        <v>15</v>
      </c>
      <c r="B31" s="59" t="s">
        <v>16</v>
      </c>
      <c r="C31" s="40" t="s">
        <v>216</v>
      </c>
      <c r="D31" s="93">
        <v>2</v>
      </c>
      <c r="E31" s="93">
        <f aca="true" t="shared" si="8" ref="E31:AC31">SUM(E32:E33)</f>
        <v>108</v>
      </c>
      <c r="F31" s="93">
        <f t="shared" si="8"/>
        <v>36</v>
      </c>
      <c r="G31" s="93">
        <f t="shared" si="8"/>
        <v>72</v>
      </c>
      <c r="H31" s="93">
        <f t="shared" si="8"/>
        <v>24</v>
      </c>
      <c r="I31" s="93">
        <f t="shared" si="8"/>
        <v>14</v>
      </c>
      <c r="J31" s="93">
        <f t="shared" si="8"/>
        <v>10</v>
      </c>
      <c r="K31" s="131">
        <f t="shared" si="8"/>
        <v>0</v>
      </c>
      <c r="L31" s="132">
        <f t="shared" si="8"/>
        <v>0</v>
      </c>
      <c r="M31" s="93">
        <f t="shared" si="8"/>
        <v>0</v>
      </c>
      <c r="N31" s="133">
        <f t="shared" si="8"/>
        <v>0</v>
      </c>
      <c r="O31" s="134">
        <f t="shared" si="8"/>
        <v>14</v>
      </c>
      <c r="P31" s="93">
        <f t="shared" si="8"/>
        <v>10</v>
      </c>
      <c r="Q31" s="131">
        <f t="shared" si="8"/>
        <v>2</v>
      </c>
      <c r="R31" s="132">
        <f>SUM(R32:R33)</f>
        <v>0</v>
      </c>
      <c r="S31" s="93">
        <f t="shared" si="8"/>
        <v>0</v>
      </c>
      <c r="T31" s="133">
        <f t="shared" si="8"/>
        <v>0</v>
      </c>
      <c r="U31" s="134">
        <f t="shared" si="8"/>
        <v>0</v>
      </c>
      <c r="V31" s="93">
        <f t="shared" si="8"/>
        <v>0</v>
      </c>
      <c r="W31" s="131">
        <f t="shared" si="8"/>
        <v>0</v>
      </c>
      <c r="X31" s="132">
        <f t="shared" si="8"/>
        <v>0</v>
      </c>
      <c r="Y31" s="93">
        <f t="shared" si="8"/>
        <v>0</v>
      </c>
      <c r="Z31" s="133">
        <f t="shared" si="8"/>
        <v>0</v>
      </c>
      <c r="AA31" s="134">
        <f t="shared" si="8"/>
        <v>0</v>
      </c>
      <c r="AB31" s="93">
        <f t="shared" si="8"/>
        <v>0</v>
      </c>
      <c r="AC31" s="133">
        <f t="shared" si="8"/>
        <v>0</v>
      </c>
      <c r="AD31" s="38"/>
      <c r="AE31" s="38"/>
      <c r="AF31" s="38"/>
      <c r="AG31" s="38"/>
      <c r="AH31" s="38"/>
      <c r="AI31" s="38"/>
    </row>
    <row r="32" spans="1:35" ht="17.25" customHeight="1">
      <c r="A32" s="60" t="s">
        <v>17</v>
      </c>
      <c r="B32" s="60" t="s">
        <v>52</v>
      </c>
      <c r="C32" s="136" t="s">
        <v>210</v>
      </c>
      <c r="D32" s="41">
        <v>1</v>
      </c>
      <c r="E32" s="41">
        <v>60</v>
      </c>
      <c r="F32" s="41">
        <v>20</v>
      </c>
      <c r="G32" s="41">
        <v>40</v>
      </c>
      <c r="H32" s="116">
        <v>14</v>
      </c>
      <c r="I32" s="41">
        <v>6</v>
      </c>
      <c r="J32" s="41">
        <v>8</v>
      </c>
      <c r="K32" s="83">
        <v>0</v>
      </c>
      <c r="L32" s="115">
        <v>0</v>
      </c>
      <c r="M32" s="41">
        <v>0</v>
      </c>
      <c r="N32" s="117">
        <v>0</v>
      </c>
      <c r="O32" s="142">
        <v>6</v>
      </c>
      <c r="P32" s="110">
        <v>8</v>
      </c>
      <c r="Q32" s="119">
        <v>1</v>
      </c>
      <c r="R32" s="143">
        <v>0</v>
      </c>
      <c r="S32" s="110">
        <v>0</v>
      </c>
      <c r="T32" s="144">
        <v>0</v>
      </c>
      <c r="U32" s="137">
        <v>0</v>
      </c>
      <c r="V32" s="138">
        <v>0</v>
      </c>
      <c r="W32" s="119">
        <v>0</v>
      </c>
      <c r="X32" s="115">
        <v>0</v>
      </c>
      <c r="Y32" s="41">
        <v>0</v>
      </c>
      <c r="Z32" s="117">
        <v>0</v>
      </c>
      <c r="AA32" s="118">
        <v>0</v>
      </c>
      <c r="AB32" s="41">
        <v>0</v>
      </c>
      <c r="AC32" s="117">
        <v>0</v>
      </c>
      <c r="AD32" s="38"/>
      <c r="AE32" s="38"/>
      <c r="AF32" s="38"/>
      <c r="AG32" s="38"/>
      <c r="AH32" s="38"/>
      <c r="AI32" s="38"/>
    </row>
    <row r="33" spans="1:35" ht="25.5" customHeight="1">
      <c r="A33" s="60" t="s">
        <v>53</v>
      </c>
      <c r="B33" s="60" t="s">
        <v>54</v>
      </c>
      <c r="C33" s="136" t="s">
        <v>210</v>
      </c>
      <c r="D33" s="41">
        <v>1</v>
      </c>
      <c r="E33" s="41">
        <v>48</v>
      </c>
      <c r="F33" s="41">
        <v>16</v>
      </c>
      <c r="G33" s="41">
        <v>32</v>
      </c>
      <c r="H33" s="116">
        <v>10</v>
      </c>
      <c r="I33" s="41">
        <v>8</v>
      </c>
      <c r="J33" s="41">
        <v>2</v>
      </c>
      <c r="K33" s="83">
        <v>0</v>
      </c>
      <c r="L33" s="115">
        <v>0</v>
      </c>
      <c r="M33" s="41">
        <v>0</v>
      </c>
      <c r="N33" s="117">
        <v>0</v>
      </c>
      <c r="O33" s="118">
        <v>8</v>
      </c>
      <c r="P33" s="41">
        <v>2</v>
      </c>
      <c r="Q33" s="119">
        <v>1</v>
      </c>
      <c r="R33" s="143">
        <v>0</v>
      </c>
      <c r="S33" s="110">
        <v>0</v>
      </c>
      <c r="T33" s="144">
        <v>0</v>
      </c>
      <c r="U33" s="137">
        <v>0</v>
      </c>
      <c r="V33" s="138">
        <v>0</v>
      </c>
      <c r="W33" s="119">
        <v>0</v>
      </c>
      <c r="X33" s="115">
        <v>0</v>
      </c>
      <c r="Y33" s="41">
        <v>0</v>
      </c>
      <c r="Z33" s="117">
        <v>0</v>
      </c>
      <c r="AA33" s="118">
        <v>0</v>
      </c>
      <c r="AB33" s="41">
        <v>0</v>
      </c>
      <c r="AC33" s="117">
        <v>0</v>
      </c>
      <c r="AD33" s="38"/>
      <c r="AE33" s="38"/>
      <c r="AF33" s="38"/>
      <c r="AG33" s="38"/>
      <c r="AH33" s="38"/>
      <c r="AI33" s="38"/>
    </row>
    <row r="34" spans="1:35" s="39" customFormat="1" ht="26.25" customHeight="1">
      <c r="A34" s="59" t="s">
        <v>18</v>
      </c>
      <c r="B34" s="59" t="s">
        <v>19</v>
      </c>
      <c r="C34" s="40" t="s">
        <v>279</v>
      </c>
      <c r="D34" s="145">
        <v>31</v>
      </c>
      <c r="E34" s="93">
        <f aca="true" t="shared" si="9" ref="E34:AC34">E35+E49</f>
        <v>3588</v>
      </c>
      <c r="F34" s="93">
        <f t="shared" si="9"/>
        <v>1196</v>
      </c>
      <c r="G34" s="93">
        <f t="shared" si="9"/>
        <v>2392</v>
      </c>
      <c r="H34" s="93">
        <f t="shared" si="9"/>
        <v>552</v>
      </c>
      <c r="I34" s="93">
        <f t="shared" si="9"/>
        <v>292</v>
      </c>
      <c r="J34" s="93">
        <f t="shared" si="9"/>
        <v>196</v>
      </c>
      <c r="K34" s="131">
        <f t="shared" si="9"/>
        <v>64</v>
      </c>
      <c r="L34" s="132">
        <f t="shared" si="9"/>
        <v>0</v>
      </c>
      <c r="M34" s="93">
        <f t="shared" si="9"/>
        <v>0</v>
      </c>
      <c r="N34" s="133">
        <f t="shared" si="9"/>
        <v>0</v>
      </c>
      <c r="O34" s="134">
        <f t="shared" si="9"/>
        <v>14</v>
      </c>
      <c r="P34" s="93">
        <f t="shared" si="9"/>
        <v>10</v>
      </c>
      <c r="Q34" s="131">
        <f t="shared" si="9"/>
        <v>2</v>
      </c>
      <c r="R34" s="132">
        <f t="shared" si="9"/>
        <v>86</v>
      </c>
      <c r="S34" s="93">
        <f t="shared" si="9"/>
        <v>54</v>
      </c>
      <c r="T34" s="133">
        <f t="shared" si="9"/>
        <v>9</v>
      </c>
      <c r="U34" s="134">
        <f t="shared" si="9"/>
        <v>80</v>
      </c>
      <c r="V34" s="93">
        <f t="shared" si="9"/>
        <v>74</v>
      </c>
      <c r="W34" s="131">
        <f t="shared" si="9"/>
        <v>6</v>
      </c>
      <c r="X34" s="132">
        <f t="shared" si="9"/>
        <v>90</v>
      </c>
      <c r="Y34" s="93">
        <f t="shared" si="9"/>
        <v>64</v>
      </c>
      <c r="Z34" s="133">
        <f t="shared" si="9"/>
        <v>9</v>
      </c>
      <c r="AA34" s="134">
        <f t="shared" si="9"/>
        <v>22</v>
      </c>
      <c r="AB34" s="93">
        <f t="shared" si="9"/>
        <v>58</v>
      </c>
      <c r="AC34" s="133">
        <f t="shared" si="9"/>
        <v>5</v>
      </c>
      <c r="AD34" s="38"/>
      <c r="AE34" s="38"/>
      <c r="AF34" s="38"/>
      <c r="AG34" s="38"/>
      <c r="AH34" s="38"/>
      <c r="AI34" s="38"/>
    </row>
    <row r="35" spans="1:35" s="39" customFormat="1" ht="26.25" customHeight="1">
      <c r="A35" s="59" t="s">
        <v>20</v>
      </c>
      <c r="B35" s="59" t="s">
        <v>21</v>
      </c>
      <c r="C35" s="40" t="s">
        <v>278</v>
      </c>
      <c r="D35" s="94">
        <v>14</v>
      </c>
      <c r="E35" s="93">
        <f aca="true" t="shared" si="10" ref="E35:AC35">SUM(E36:E48)</f>
        <v>1362</v>
      </c>
      <c r="F35" s="93">
        <f t="shared" si="10"/>
        <v>454</v>
      </c>
      <c r="G35" s="93">
        <f t="shared" si="10"/>
        <v>908</v>
      </c>
      <c r="H35" s="93">
        <f t="shared" si="10"/>
        <v>210</v>
      </c>
      <c r="I35" s="93">
        <f t="shared" si="10"/>
        <v>108</v>
      </c>
      <c r="J35" s="93">
        <f t="shared" si="10"/>
        <v>102</v>
      </c>
      <c r="K35" s="131">
        <f t="shared" si="10"/>
        <v>0</v>
      </c>
      <c r="L35" s="132">
        <f t="shared" si="10"/>
        <v>0</v>
      </c>
      <c r="M35" s="93">
        <f t="shared" si="10"/>
        <v>0</v>
      </c>
      <c r="N35" s="133">
        <f t="shared" si="10"/>
        <v>0</v>
      </c>
      <c r="O35" s="134">
        <f t="shared" si="10"/>
        <v>14</v>
      </c>
      <c r="P35" s="93">
        <f t="shared" si="10"/>
        <v>10</v>
      </c>
      <c r="Q35" s="131">
        <f t="shared" si="10"/>
        <v>2</v>
      </c>
      <c r="R35" s="132">
        <f t="shared" si="10"/>
        <v>72</v>
      </c>
      <c r="S35" s="93">
        <f t="shared" si="10"/>
        <v>54</v>
      </c>
      <c r="T35" s="133">
        <f t="shared" si="10"/>
        <v>8</v>
      </c>
      <c r="U35" s="134">
        <f t="shared" si="10"/>
        <v>2</v>
      </c>
      <c r="V35" s="93">
        <f t="shared" si="10"/>
        <v>28</v>
      </c>
      <c r="W35" s="131">
        <f t="shared" si="10"/>
        <v>2</v>
      </c>
      <c r="X35" s="132">
        <f t="shared" si="10"/>
        <v>12</v>
      </c>
      <c r="Y35" s="93">
        <f t="shared" si="10"/>
        <v>4</v>
      </c>
      <c r="Z35" s="133">
        <f t="shared" si="10"/>
        <v>1</v>
      </c>
      <c r="AA35" s="134">
        <f t="shared" si="10"/>
        <v>8</v>
      </c>
      <c r="AB35" s="93">
        <f t="shared" si="10"/>
        <v>6</v>
      </c>
      <c r="AC35" s="133">
        <f t="shared" si="10"/>
        <v>1</v>
      </c>
      <c r="AD35" s="38"/>
      <c r="AE35" s="38"/>
      <c r="AF35" s="38"/>
      <c r="AG35" s="38"/>
      <c r="AH35" s="38"/>
      <c r="AI35" s="38"/>
    </row>
    <row r="36" spans="1:29" ht="15" customHeight="1">
      <c r="A36" s="60" t="s">
        <v>167</v>
      </c>
      <c r="B36" s="60" t="s">
        <v>55</v>
      </c>
      <c r="C36" s="136" t="s">
        <v>210</v>
      </c>
      <c r="D36" s="41">
        <v>1</v>
      </c>
      <c r="E36" s="41">
        <v>114</v>
      </c>
      <c r="F36" s="41">
        <v>38</v>
      </c>
      <c r="G36" s="41">
        <v>76</v>
      </c>
      <c r="H36" s="116">
        <f aca="true" t="shared" si="11" ref="H36:H48">R36+S36+U36+V36+Y36+X36+AA36+AB36</f>
        <v>20</v>
      </c>
      <c r="I36" s="41">
        <v>2</v>
      </c>
      <c r="J36" s="41">
        <v>18</v>
      </c>
      <c r="K36" s="119">
        <v>0</v>
      </c>
      <c r="L36" s="115">
        <v>0</v>
      </c>
      <c r="M36" s="41">
        <v>0</v>
      </c>
      <c r="N36" s="117">
        <v>0</v>
      </c>
      <c r="O36" s="118">
        <v>0</v>
      </c>
      <c r="P36" s="41">
        <v>0</v>
      </c>
      <c r="Q36" s="119">
        <v>0</v>
      </c>
      <c r="R36" s="115">
        <v>2</v>
      </c>
      <c r="S36" s="41">
        <v>18</v>
      </c>
      <c r="T36" s="117">
        <v>1</v>
      </c>
      <c r="U36" s="137">
        <v>0</v>
      </c>
      <c r="V36" s="138">
        <v>0</v>
      </c>
      <c r="W36" s="119">
        <v>0</v>
      </c>
      <c r="X36" s="115">
        <v>0</v>
      </c>
      <c r="Y36" s="41">
        <v>0</v>
      </c>
      <c r="Z36" s="117">
        <v>0</v>
      </c>
      <c r="AA36" s="118">
        <v>0</v>
      </c>
      <c r="AB36" s="41">
        <v>0</v>
      </c>
      <c r="AC36" s="117">
        <v>0</v>
      </c>
    </row>
    <row r="37" spans="1:29" ht="14.25" customHeight="1">
      <c r="A37" s="60" t="s">
        <v>168</v>
      </c>
      <c r="B37" s="60" t="s">
        <v>56</v>
      </c>
      <c r="C37" s="136" t="s">
        <v>210</v>
      </c>
      <c r="D37" s="41">
        <v>1</v>
      </c>
      <c r="E37" s="41">
        <v>90</v>
      </c>
      <c r="F37" s="41">
        <v>30</v>
      </c>
      <c r="G37" s="41">
        <v>60</v>
      </c>
      <c r="H37" s="116">
        <f t="shared" si="11"/>
        <v>16</v>
      </c>
      <c r="I37" s="41">
        <v>10</v>
      </c>
      <c r="J37" s="41">
        <v>6</v>
      </c>
      <c r="K37" s="119">
        <v>0</v>
      </c>
      <c r="L37" s="115">
        <v>0</v>
      </c>
      <c r="M37" s="41">
        <v>0</v>
      </c>
      <c r="N37" s="117">
        <v>0</v>
      </c>
      <c r="O37" s="118">
        <v>0</v>
      </c>
      <c r="P37" s="41">
        <v>0</v>
      </c>
      <c r="Q37" s="119">
        <v>0</v>
      </c>
      <c r="R37" s="115">
        <v>10</v>
      </c>
      <c r="S37" s="41">
        <v>6</v>
      </c>
      <c r="T37" s="117">
        <v>1</v>
      </c>
      <c r="U37" s="137">
        <v>0</v>
      </c>
      <c r="V37" s="138">
        <v>0</v>
      </c>
      <c r="W37" s="119">
        <v>0</v>
      </c>
      <c r="X37" s="115">
        <v>0</v>
      </c>
      <c r="Y37" s="41">
        <v>0</v>
      </c>
      <c r="Z37" s="117">
        <v>0</v>
      </c>
      <c r="AA37" s="118">
        <v>0</v>
      </c>
      <c r="AB37" s="41">
        <v>0</v>
      </c>
      <c r="AC37" s="117">
        <v>0</v>
      </c>
    </row>
    <row r="38" spans="1:29" ht="18.75" customHeight="1">
      <c r="A38" s="60" t="s">
        <v>78</v>
      </c>
      <c r="B38" s="60" t="s">
        <v>57</v>
      </c>
      <c r="C38" s="136" t="s">
        <v>210</v>
      </c>
      <c r="D38" s="41">
        <v>1</v>
      </c>
      <c r="E38" s="41">
        <v>135</v>
      </c>
      <c r="F38" s="41">
        <v>45</v>
      </c>
      <c r="G38" s="41">
        <v>90</v>
      </c>
      <c r="H38" s="116">
        <f t="shared" si="11"/>
        <v>20</v>
      </c>
      <c r="I38" s="41">
        <v>14</v>
      </c>
      <c r="J38" s="41">
        <v>6</v>
      </c>
      <c r="K38" s="119">
        <v>0</v>
      </c>
      <c r="L38" s="115">
        <v>0</v>
      </c>
      <c r="M38" s="41">
        <v>0</v>
      </c>
      <c r="N38" s="117">
        <v>0</v>
      </c>
      <c r="O38" s="118">
        <v>0</v>
      </c>
      <c r="P38" s="41">
        <v>0</v>
      </c>
      <c r="Q38" s="119">
        <v>0</v>
      </c>
      <c r="R38" s="115">
        <v>14</v>
      </c>
      <c r="S38" s="41">
        <v>6</v>
      </c>
      <c r="T38" s="117">
        <v>1</v>
      </c>
      <c r="U38" s="137">
        <v>0</v>
      </c>
      <c r="V38" s="138">
        <v>0</v>
      </c>
      <c r="W38" s="119">
        <v>0</v>
      </c>
      <c r="X38" s="115">
        <v>0</v>
      </c>
      <c r="Y38" s="41">
        <v>0</v>
      </c>
      <c r="Z38" s="117">
        <v>0</v>
      </c>
      <c r="AA38" s="118">
        <v>0</v>
      </c>
      <c r="AB38" s="41">
        <v>0</v>
      </c>
      <c r="AC38" s="117">
        <v>0</v>
      </c>
    </row>
    <row r="39" spans="1:29" ht="27" customHeight="1">
      <c r="A39" s="60" t="s">
        <v>79</v>
      </c>
      <c r="B39" s="60" t="s">
        <v>169</v>
      </c>
      <c r="C39" s="136" t="s">
        <v>210</v>
      </c>
      <c r="D39" s="41">
        <v>1</v>
      </c>
      <c r="E39" s="41">
        <v>108</v>
      </c>
      <c r="F39" s="41">
        <v>36</v>
      </c>
      <c r="G39" s="41">
        <v>72</v>
      </c>
      <c r="H39" s="116">
        <f t="shared" si="11"/>
        <v>18</v>
      </c>
      <c r="I39" s="41">
        <v>10</v>
      </c>
      <c r="J39" s="41">
        <v>8</v>
      </c>
      <c r="K39" s="119">
        <v>0</v>
      </c>
      <c r="L39" s="115">
        <v>0</v>
      </c>
      <c r="M39" s="41">
        <v>0</v>
      </c>
      <c r="N39" s="117">
        <v>0</v>
      </c>
      <c r="O39" s="118">
        <v>0</v>
      </c>
      <c r="P39" s="41">
        <v>0</v>
      </c>
      <c r="Q39" s="119">
        <v>0</v>
      </c>
      <c r="R39" s="115">
        <v>10</v>
      </c>
      <c r="S39" s="41">
        <v>8</v>
      </c>
      <c r="T39" s="117">
        <v>1</v>
      </c>
      <c r="U39" s="137">
        <v>0</v>
      </c>
      <c r="V39" s="138">
        <v>0</v>
      </c>
      <c r="W39" s="119">
        <v>0</v>
      </c>
      <c r="X39" s="115">
        <v>0</v>
      </c>
      <c r="Y39" s="41">
        <v>0</v>
      </c>
      <c r="Z39" s="117">
        <v>0</v>
      </c>
      <c r="AA39" s="118">
        <v>0</v>
      </c>
      <c r="AB39" s="41">
        <v>0</v>
      </c>
      <c r="AC39" s="117">
        <v>0</v>
      </c>
    </row>
    <row r="40" spans="1:29" ht="24">
      <c r="A40" s="60" t="s">
        <v>80</v>
      </c>
      <c r="B40" s="60" t="s">
        <v>170</v>
      </c>
      <c r="C40" s="136" t="s">
        <v>210</v>
      </c>
      <c r="D40" s="41">
        <v>1</v>
      </c>
      <c r="E40" s="41">
        <v>84</v>
      </c>
      <c r="F40" s="41">
        <v>28</v>
      </c>
      <c r="G40" s="41">
        <v>56</v>
      </c>
      <c r="H40" s="116">
        <f t="shared" si="11"/>
        <v>14</v>
      </c>
      <c r="I40" s="41">
        <v>10</v>
      </c>
      <c r="J40" s="41">
        <v>4</v>
      </c>
      <c r="K40" s="119">
        <v>0</v>
      </c>
      <c r="L40" s="115">
        <v>0</v>
      </c>
      <c r="M40" s="41">
        <v>0</v>
      </c>
      <c r="N40" s="117">
        <v>0</v>
      </c>
      <c r="O40" s="118">
        <v>0</v>
      </c>
      <c r="P40" s="41">
        <v>0</v>
      </c>
      <c r="Q40" s="119">
        <v>0</v>
      </c>
      <c r="R40" s="115">
        <v>10</v>
      </c>
      <c r="S40" s="41">
        <v>4</v>
      </c>
      <c r="T40" s="117">
        <v>1</v>
      </c>
      <c r="U40" s="137">
        <v>0</v>
      </c>
      <c r="V40" s="138">
        <v>0</v>
      </c>
      <c r="W40" s="119">
        <v>0</v>
      </c>
      <c r="X40" s="115">
        <v>0</v>
      </c>
      <c r="Y40" s="41">
        <v>0</v>
      </c>
      <c r="Z40" s="117">
        <v>0</v>
      </c>
      <c r="AA40" s="118">
        <v>0</v>
      </c>
      <c r="AB40" s="41">
        <v>0</v>
      </c>
      <c r="AC40" s="117">
        <v>0</v>
      </c>
    </row>
    <row r="41" spans="1:29" ht="12.75">
      <c r="A41" s="60" t="s">
        <v>81</v>
      </c>
      <c r="B41" s="60" t="s">
        <v>171</v>
      </c>
      <c r="C41" s="136" t="s">
        <v>210</v>
      </c>
      <c r="D41" s="41">
        <v>1</v>
      </c>
      <c r="E41" s="41">
        <v>72</v>
      </c>
      <c r="F41" s="41">
        <v>24</v>
      </c>
      <c r="G41" s="41">
        <v>48</v>
      </c>
      <c r="H41" s="116">
        <v>10</v>
      </c>
      <c r="I41" s="41">
        <v>6</v>
      </c>
      <c r="J41" s="41">
        <v>4</v>
      </c>
      <c r="K41" s="119">
        <v>0</v>
      </c>
      <c r="L41" s="115">
        <v>0</v>
      </c>
      <c r="M41" s="41">
        <v>0</v>
      </c>
      <c r="N41" s="117">
        <v>0</v>
      </c>
      <c r="O41" s="118">
        <v>6</v>
      </c>
      <c r="P41" s="41">
        <v>4</v>
      </c>
      <c r="Q41" s="119">
        <v>1</v>
      </c>
      <c r="R41" s="115">
        <v>0</v>
      </c>
      <c r="S41" s="41">
        <v>0</v>
      </c>
      <c r="T41" s="117">
        <v>0</v>
      </c>
      <c r="U41" s="137">
        <v>0</v>
      </c>
      <c r="V41" s="138">
        <v>0</v>
      </c>
      <c r="W41" s="119">
        <v>0</v>
      </c>
      <c r="X41" s="115">
        <v>0</v>
      </c>
      <c r="Y41" s="41">
        <v>0</v>
      </c>
      <c r="Z41" s="117">
        <v>0</v>
      </c>
      <c r="AA41" s="118">
        <v>0</v>
      </c>
      <c r="AB41" s="41">
        <v>0</v>
      </c>
      <c r="AC41" s="117">
        <v>0</v>
      </c>
    </row>
    <row r="42" spans="1:29" ht="12.75">
      <c r="A42" s="60" t="s">
        <v>82</v>
      </c>
      <c r="B42" s="60" t="s">
        <v>172</v>
      </c>
      <c r="C42" s="136" t="s">
        <v>210</v>
      </c>
      <c r="D42" s="41">
        <v>1</v>
      </c>
      <c r="E42" s="41">
        <v>72</v>
      </c>
      <c r="F42" s="41">
        <v>24</v>
      </c>
      <c r="G42" s="41">
        <v>48</v>
      </c>
      <c r="H42" s="116">
        <f>R42+S42+U42+V42+Y42+X42+AA42+AB42</f>
        <v>10</v>
      </c>
      <c r="I42" s="41">
        <v>6</v>
      </c>
      <c r="J42" s="41">
        <v>4</v>
      </c>
      <c r="K42" s="119">
        <v>0</v>
      </c>
      <c r="L42" s="115">
        <v>0</v>
      </c>
      <c r="M42" s="41">
        <v>0</v>
      </c>
      <c r="N42" s="117">
        <v>0</v>
      </c>
      <c r="O42" s="118">
        <v>0</v>
      </c>
      <c r="P42" s="41">
        <v>0</v>
      </c>
      <c r="Q42" s="119">
        <v>0</v>
      </c>
      <c r="R42" s="115">
        <v>6</v>
      </c>
      <c r="S42" s="41">
        <v>4</v>
      </c>
      <c r="T42" s="117">
        <v>1</v>
      </c>
      <c r="U42" s="137">
        <v>0</v>
      </c>
      <c r="V42" s="138">
        <v>0</v>
      </c>
      <c r="W42" s="119">
        <v>0</v>
      </c>
      <c r="X42" s="115">
        <v>0</v>
      </c>
      <c r="Y42" s="41">
        <v>0</v>
      </c>
      <c r="Z42" s="117">
        <v>0</v>
      </c>
      <c r="AA42" s="118">
        <v>0</v>
      </c>
      <c r="AB42" s="41">
        <v>0</v>
      </c>
      <c r="AC42" s="117">
        <v>0</v>
      </c>
    </row>
    <row r="43" spans="1:29" ht="48" customHeight="1">
      <c r="A43" s="60" t="s">
        <v>83</v>
      </c>
      <c r="B43" s="60" t="s">
        <v>58</v>
      </c>
      <c r="C43" s="136" t="s">
        <v>210</v>
      </c>
      <c r="D43" s="41">
        <v>2</v>
      </c>
      <c r="E43" s="41">
        <v>207</v>
      </c>
      <c r="F43" s="41">
        <v>69</v>
      </c>
      <c r="G43" s="41">
        <v>138</v>
      </c>
      <c r="H43" s="116">
        <f t="shared" si="11"/>
        <v>30</v>
      </c>
      <c r="I43" s="41">
        <v>2</v>
      </c>
      <c r="J43" s="41">
        <v>28</v>
      </c>
      <c r="K43" s="119">
        <v>0</v>
      </c>
      <c r="L43" s="115">
        <v>0</v>
      </c>
      <c r="M43" s="41">
        <v>0</v>
      </c>
      <c r="N43" s="117">
        <v>0</v>
      </c>
      <c r="O43" s="118">
        <v>0</v>
      </c>
      <c r="P43" s="41">
        <v>0</v>
      </c>
      <c r="Q43" s="119">
        <v>0</v>
      </c>
      <c r="R43" s="115">
        <v>0</v>
      </c>
      <c r="S43" s="41">
        <v>0</v>
      </c>
      <c r="T43" s="117">
        <v>0</v>
      </c>
      <c r="U43" s="118">
        <v>2</v>
      </c>
      <c r="V43" s="41">
        <v>28</v>
      </c>
      <c r="W43" s="119">
        <v>2</v>
      </c>
      <c r="X43" s="115">
        <v>0</v>
      </c>
      <c r="Y43" s="41">
        <v>0</v>
      </c>
      <c r="Z43" s="117">
        <v>0</v>
      </c>
      <c r="AA43" s="118">
        <v>0</v>
      </c>
      <c r="AB43" s="41">
        <v>0</v>
      </c>
      <c r="AC43" s="117">
        <v>0</v>
      </c>
    </row>
    <row r="44" spans="1:29" ht="29.25" customHeight="1">
      <c r="A44" s="60" t="s">
        <v>84</v>
      </c>
      <c r="B44" s="60" t="s">
        <v>59</v>
      </c>
      <c r="C44" s="136" t="s">
        <v>210</v>
      </c>
      <c r="D44" s="41">
        <v>1</v>
      </c>
      <c r="E44" s="41">
        <v>90</v>
      </c>
      <c r="F44" s="41">
        <v>30</v>
      </c>
      <c r="G44" s="41">
        <v>60</v>
      </c>
      <c r="H44" s="116">
        <f t="shared" si="11"/>
        <v>14</v>
      </c>
      <c r="I44" s="41">
        <v>10</v>
      </c>
      <c r="J44" s="41">
        <v>4</v>
      </c>
      <c r="K44" s="119">
        <v>0</v>
      </c>
      <c r="L44" s="115">
        <v>0</v>
      </c>
      <c r="M44" s="41">
        <v>0</v>
      </c>
      <c r="N44" s="117">
        <v>0</v>
      </c>
      <c r="O44" s="118">
        <v>0</v>
      </c>
      <c r="P44" s="41">
        <v>0</v>
      </c>
      <c r="Q44" s="119">
        <v>0</v>
      </c>
      <c r="R44" s="115">
        <v>10</v>
      </c>
      <c r="S44" s="41">
        <v>4</v>
      </c>
      <c r="T44" s="117">
        <v>1</v>
      </c>
      <c r="U44" s="137">
        <v>0</v>
      </c>
      <c r="V44" s="138">
        <v>0</v>
      </c>
      <c r="W44" s="119">
        <v>0</v>
      </c>
      <c r="X44" s="115">
        <v>0</v>
      </c>
      <c r="Y44" s="41">
        <v>0</v>
      </c>
      <c r="Z44" s="117">
        <v>0</v>
      </c>
      <c r="AA44" s="118">
        <v>0</v>
      </c>
      <c r="AB44" s="41">
        <v>0</v>
      </c>
      <c r="AC44" s="117">
        <v>0</v>
      </c>
    </row>
    <row r="45" spans="1:29" ht="26.25" customHeight="1">
      <c r="A45" s="60" t="s">
        <v>85</v>
      </c>
      <c r="B45" s="60" t="s">
        <v>173</v>
      </c>
      <c r="C45" s="136" t="s">
        <v>210</v>
      </c>
      <c r="D45" s="41">
        <v>1</v>
      </c>
      <c r="E45" s="41">
        <v>90</v>
      </c>
      <c r="F45" s="41">
        <v>30</v>
      </c>
      <c r="G45" s="41">
        <v>60</v>
      </c>
      <c r="H45" s="116">
        <v>14</v>
      </c>
      <c r="I45" s="41">
        <v>8</v>
      </c>
      <c r="J45" s="41">
        <v>6</v>
      </c>
      <c r="K45" s="119">
        <v>0</v>
      </c>
      <c r="L45" s="115">
        <v>0</v>
      </c>
      <c r="M45" s="41">
        <v>0</v>
      </c>
      <c r="N45" s="117">
        <v>0</v>
      </c>
      <c r="O45" s="118">
        <v>8</v>
      </c>
      <c r="P45" s="41">
        <v>6</v>
      </c>
      <c r="Q45" s="119">
        <v>1</v>
      </c>
      <c r="R45" s="115">
        <v>0</v>
      </c>
      <c r="S45" s="41">
        <v>0</v>
      </c>
      <c r="T45" s="117">
        <v>0</v>
      </c>
      <c r="U45" s="137">
        <v>0</v>
      </c>
      <c r="V45" s="138">
        <v>0</v>
      </c>
      <c r="W45" s="119">
        <v>0</v>
      </c>
      <c r="X45" s="115">
        <v>0</v>
      </c>
      <c r="Y45" s="41">
        <v>0</v>
      </c>
      <c r="Z45" s="117">
        <v>0</v>
      </c>
      <c r="AA45" s="118">
        <v>0</v>
      </c>
      <c r="AB45" s="41">
        <v>0</v>
      </c>
      <c r="AC45" s="117">
        <v>0</v>
      </c>
    </row>
    <row r="46" spans="1:29" ht="36.75" customHeight="1">
      <c r="A46" s="60" t="s">
        <v>86</v>
      </c>
      <c r="B46" s="60" t="s">
        <v>174</v>
      </c>
      <c r="C46" s="136" t="s">
        <v>210</v>
      </c>
      <c r="D46" s="41">
        <v>1</v>
      </c>
      <c r="E46" s="41">
        <v>108</v>
      </c>
      <c r="F46" s="41">
        <v>36</v>
      </c>
      <c r="G46" s="41">
        <v>72</v>
      </c>
      <c r="H46" s="116">
        <v>16</v>
      </c>
      <c r="I46" s="41">
        <v>12</v>
      </c>
      <c r="J46" s="41">
        <v>4</v>
      </c>
      <c r="K46" s="119">
        <v>0</v>
      </c>
      <c r="L46" s="115">
        <v>0</v>
      </c>
      <c r="M46" s="41">
        <v>0</v>
      </c>
      <c r="N46" s="117">
        <v>0</v>
      </c>
      <c r="O46" s="118">
        <v>0</v>
      </c>
      <c r="P46" s="41">
        <v>0</v>
      </c>
      <c r="Q46" s="119">
        <v>0</v>
      </c>
      <c r="R46" s="115">
        <v>0</v>
      </c>
      <c r="S46" s="41">
        <v>0</v>
      </c>
      <c r="T46" s="117">
        <v>0</v>
      </c>
      <c r="U46" s="137">
        <v>0</v>
      </c>
      <c r="V46" s="138">
        <v>0</v>
      </c>
      <c r="W46" s="119">
        <v>0</v>
      </c>
      <c r="X46" s="115">
        <v>12</v>
      </c>
      <c r="Y46" s="41">
        <v>4</v>
      </c>
      <c r="Z46" s="117">
        <v>1</v>
      </c>
      <c r="AA46" s="118">
        <v>0</v>
      </c>
      <c r="AB46" s="41">
        <v>0</v>
      </c>
      <c r="AC46" s="117">
        <v>0</v>
      </c>
    </row>
    <row r="47" spans="1:29" ht="12.75">
      <c r="A47" s="60" t="s">
        <v>175</v>
      </c>
      <c r="B47" s="60" t="s">
        <v>60</v>
      </c>
      <c r="C47" s="136" t="s">
        <v>210</v>
      </c>
      <c r="D47" s="41">
        <v>1</v>
      </c>
      <c r="E47" s="41">
        <v>90</v>
      </c>
      <c r="F47" s="41">
        <v>30</v>
      </c>
      <c r="G47" s="41">
        <v>60</v>
      </c>
      <c r="H47" s="116">
        <f t="shared" si="11"/>
        <v>14</v>
      </c>
      <c r="I47" s="41">
        <v>8</v>
      </c>
      <c r="J47" s="41">
        <v>6</v>
      </c>
      <c r="K47" s="119">
        <v>0</v>
      </c>
      <c r="L47" s="115">
        <v>0</v>
      </c>
      <c r="M47" s="41">
        <v>0</v>
      </c>
      <c r="N47" s="117">
        <v>0</v>
      </c>
      <c r="O47" s="118">
        <v>0</v>
      </c>
      <c r="P47" s="41">
        <v>0</v>
      </c>
      <c r="Q47" s="119">
        <v>0</v>
      </c>
      <c r="R47" s="115">
        <v>0</v>
      </c>
      <c r="S47" s="41">
        <v>0</v>
      </c>
      <c r="T47" s="117">
        <v>0</v>
      </c>
      <c r="U47" s="137">
        <v>0</v>
      </c>
      <c r="V47" s="138">
        <v>0</v>
      </c>
      <c r="W47" s="119">
        <v>0</v>
      </c>
      <c r="X47" s="115">
        <v>0</v>
      </c>
      <c r="Y47" s="41">
        <v>0</v>
      </c>
      <c r="Z47" s="117">
        <v>0</v>
      </c>
      <c r="AA47" s="118">
        <v>8</v>
      </c>
      <c r="AB47" s="41">
        <v>6</v>
      </c>
      <c r="AC47" s="117">
        <v>1</v>
      </c>
    </row>
    <row r="48" spans="1:29" ht="29.25" customHeight="1">
      <c r="A48" s="60" t="s">
        <v>176</v>
      </c>
      <c r="B48" s="60" t="s">
        <v>61</v>
      </c>
      <c r="C48" s="136" t="s">
        <v>211</v>
      </c>
      <c r="D48" s="41">
        <v>1</v>
      </c>
      <c r="E48" s="41">
        <v>102</v>
      </c>
      <c r="F48" s="41">
        <v>34</v>
      </c>
      <c r="G48" s="41">
        <v>68</v>
      </c>
      <c r="H48" s="116">
        <f t="shared" si="11"/>
        <v>14</v>
      </c>
      <c r="I48" s="41">
        <v>10</v>
      </c>
      <c r="J48" s="41">
        <v>4</v>
      </c>
      <c r="K48" s="119">
        <v>0</v>
      </c>
      <c r="L48" s="115">
        <v>0</v>
      </c>
      <c r="M48" s="41">
        <v>0</v>
      </c>
      <c r="N48" s="117">
        <v>0</v>
      </c>
      <c r="O48" s="118">
        <v>0</v>
      </c>
      <c r="P48" s="41">
        <v>0</v>
      </c>
      <c r="Q48" s="119">
        <v>0</v>
      </c>
      <c r="R48" s="115">
        <v>10</v>
      </c>
      <c r="S48" s="41">
        <v>4</v>
      </c>
      <c r="T48" s="117">
        <v>1</v>
      </c>
      <c r="U48" s="137">
        <v>0</v>
      </c>
      <c r="V48" s="138">
        <v>0</v>
      </c>
      <c r="W48" s="119">
        <v>0</v>
      </c>
      <c r="X48" s="115">
        <v>0</v>
      </c>
      <c r="Y48" s="41">
        <v>0</v>
      </c>
      <c r="Z48" s="117">
        <v>0</v>
      </c>
      <c r="AA48" s="118">
        <v>0</v>
      </c>
      <c r="AB48" s="41">
        <v>0</v>
      </c>
      <c r="AC48" s="117">
        <v>0</v>
      </c>
    </row>
    <row r="49" spans="1:36" s="39" customFormat="1" ht="27.75" customHeight="1">
      <c r="A49" s="59" t="s">
        <v>22</v>
      </c>
      <c r="B49" s="59" t="s">
        <v>23</v>
      </c>
      <c r="C49" s="40" t="s">
        <v>193</v>
      </c>
      <c r="D49" s="40" t="s">
        <v>218</v>
      </c>
      <c r="E49" s="93">
        <f>E50+E55+E61+E66+E70</f>
        <v>2226</v>
      </c>
      <c r="F49" s="93">
        <f aca="true" t="shared" si="12" ref="F49:AC49">F50+F55+F61+F66+F70</f>
        <v>742</v>
      </c>
      <c r="G49" s="93">
        <f t="shared" si="12"/>
        <v>1484</v>
      </c>
      <c r="H49" s="93">
        <f t="shared" si="12"/>
        <v>342</v>
      </c>
      <c r="I49" s="93">
        <f t="shared" si="12"/>
        <v>184</v>
      </c>
      <c r="J49" s="93">
        <f t="shared" si="12"/>
        <v>94</v>
      </c>
      <c r="K49" s="131">
        <f t="shared" si="12"/>
        <v>64</v>
      </c>
      <c r="L49" s="132">
        <f aca="true" t="shared" si="13" ref="L49:Q49">L50+L55+L61+L66+L70</f>
        <v>0</v>
      </c>
      <c r="M49" s="93">
        <f t="shared" si="13"/>
        <v>0</v>
      </c>
      <c r="N49" s="133">
        <f t="shared" si="13"/>
        <v>0</v>
      </c>
      <c r="O49" s="134">
        <f t="shared" si="13"/>
        <v>0</v>
      </c>
      <c r="P49" s="93">
        <f t="shared" si="13"/>
        <v>0</v>
      </c>
      <c r="Q49" s="131">
        <f t="shared" si="13"/>
        <v>0</v>
      </c>
      <c r="R49" s="132">
        <f t="shared" si="12"/>
        <v>14</v>
      </c>
      <c r="S49" s="93">
        <f t="shared" si="12"/>
        <v>0</v>
      </c>
      <c r="T49" s="133">
        <f t="shared" si="12"/>
        <v>1</v>
      </c>
      <c r="U49" s="134">
        <f t="shared" si="12"/>
        <v>78</v>
      </c>
      <c r="V49" s="93">
        <f t="shared" si="12"/>
        <v>46</v>
      </c>
      <c r="W49" s="131">
        <f t="shared" si="12"/>
        <v>4</v>
      </c>
      <c r="X49" s="132">
        <f t="shared" si="12"/>
        <v>78</v>
      </c>
      <c r="Y49" s="93">
        <f t="shared" si="12"/>
        <v>60</v>
      </c>
      <c r="Z49" s="133">
        <f t="shared" si="12"/>
        <v>8</v>
      </c>
      <c r="AA49" s="134">
        <f t="shared" si="12"/>
        <v>14</v>
      </c>
      <c r="AB49" s="93">
        <f t="shared" si="12"/>
        <v>52</v>
      </c>
      <c r="AC49" s="133">
        <f t="shared" si="12"/>
        <v>4</v>
      </c>
      <c r="AD49" s="38"/>
      <c r="AE49" s="38"/>
      <c r="AF49" s="38"/>
      <c r="AG49" s="38"/>
      <c r="AH49" s="38"/>
      <c r="AI49" s="38"/>
      <c r="AJ49" s="38"/>
    </row>
    <row r="50" spans="1:36" s="39" customFormat="1" ht="65.25" customHeight="1">
      <c r="A50" s="59" t="s">
        <v>24</v>
      </c>
      <c r="B50" s="59" t="s">
        <v>177</v>
      </c>
      <c r="C50" s="40" t="s">
        <v>325</v>
      </c>
      <c r="D50" s="93">
        <v>4</v>
      </c>
      <c r="E50" s="93">
        <f>SUM(E51:E52)</f>
        <v>855</v>
      </c>
      <c r="F50" s="93">
        <f aca="true" t="shared" si="14" ref="F50:AC50">SUM(F51:F52)</f>
        <v>285</v>
      </c>
      <c r="G50" s="93">
        <f t="shared" si="14"/>
        <v>570</v>
      </c>
      <c r="H50" s="93">
        <f t="shared" si="14"/>
        <v>124</v>
      </c>
      <c r="I50" s="93">
        <f t="shared" si="14"/>
        <v>78</v>
      </c>
      <c r="J50" s="93">
        <f t="shared" si="14"/>
        <v>46</v>
      </c>
      <c r="K50" s="131">
        <f t="shared" si="14"/>
        <v>0</v>
      </c>
      <c r="L50" s="132">
        <f aca="true" t="shared" si="15" ref="L50:Q50">SUM(L51:L52)</f>
        <v>0</v>
      </c>
      <c r="M50" s="93">
        <f t="shared" si="15"/>
        <v>0</v>
      </c>
      <c r="N50" s="133">
        <f t="shared" si="15"/>
        <v>0</v>
      </c>
      <c r="O50" s="134">
        <f t="shared" si="15"/>
        <v>0</v>
      </c>
      <c r="P50" s="93">
        <f t="shared" si="15"/>
        <v>0</v>
      </c>
      <c r="Q50" s="131">
        <f t="shared" si="15"/>
        <v>0</v>
      </c>
      <c r="R50" s="132">
        <f t="shared" si="14"/>
        <v>0</v>
      </c>
      <c r="S50" s="93">
        <f t="shared" si="14"/>
        <v>0</v>
      </c>
      <c r="T50" s="133">
        <f t="shared" si="14"/>
        <v>0</v>
      </c>
      <c r="U50" s="134">
        <f t="shared" si="14"/>
        <v>78</v>
      </c>
      <c r="V50" s="93">
        <f t="shared" si="14"/>
        <v>46</v>
      </c>
      <c r="W50" s="131">
        <f t="shared" si="14"/>
        <v>4</v>
      </c>
      <c r="X50" s="132">
        <f t="shared" si="14"/>
        <v>0</v>
      </c>
      <c r="Y50" s="93">
        <f t="shared" si="14"/>
        <v>0</v>
      </c>
      <c r="Z50" s="133">
        <f t="shared" si="14"/>
        <v>0</v>
      </c>
      <c r="AA50" s="134">
        <f t="shared" si="14"/>
        <v>0</v>
      </c>
      <c r="AB50" s="93">
        <f t="shared" si="14"/>
        <v>0</v>
      </c>
      <c r="AC50" s="133">
        <f t="shared" si="14"/>
        <v>0</v>
      </c>
      <c r="AD50" s="38"/>
      <c r="AE50" s="38"/>
      <c r="AF50" s="38"/>
      <c r="AG50" s="38"/>
      <c r="AH50" s="38"/>
      <c r="AI50" s="38"/>
      <c r="AJ50" s="38"/>
    </row>
    <row r="51" spans="1:29" ht="62.25" customHeight="1">
      <c r="A51" s="60" t="s">
        <v>25</v>
      </c>
      <c r="B51" s="60" t="s">
        <v>178</v>
      </c>
      <c r="C51" s="136" t="s">
        <v>210</v>
      </c>
      <c r="D51" s="41">
        <v>2</v>
      </c>
      <c r="E51" s="41">
        <v>528</v>
      </c>
      <c r="F51" s="41">
        <v>176</v>
      </c>
      <c r="G51" s="41">
        <v>352</v>
      </c>
      <c r="H51" s="116">
        <v>78</v>
      </c>
      <c r="I51" s="41">
        <v>50</v>
      </c>
      <c r="J51" s="41">
        <v>28</v>
      </c>
      <c r="K51" s="83">
        <v>0</v>
      </c>
      <c r="L51" s="146">
        <v>0</v>
      </c>
      <c r="M51" s="82">
        <v>0</v>
      </c>
      <c r="N51" s="117">
        <v>0</v>
      </c>
      <c r="O51" s="118">
        <v>0</v>
      </c>
      <c r="P51" s="41">
        <v>0</v>
      </c>
      <c r="Q51" s="119">
        <v>0</v>
      </c>
      <c r="R51" s="115">
        <v>0</v>
      </c>
      <c r="S51" s="41">
        <v>0</v>
      </c>
      <c r="T51" s="117">
        <v>0</v>
      </c>
      <c r="U51" s="147">
        <v>50</v>
      </c>
      <c r="V51" s="41">
        <v>28</v>
      </c>
      <c r="W51" s="119">
        <v>2</v>
      </c>
      <c r="X51" s="115">
        <v>0</v>
      </c>
      <c r="Y51" s="41">
        <v>0</v>
      </c>
      <c r="Z51" s="117">
        <v>0</v>
      </c>
      <c r="AA51" s="118">
        <v>0</v>
      </c>
      <c r="AB51" s="41">
        <v>0</v>
      </c>
      <c r="AC51" s="117">
        <v>0</v>
      </c>
    </row>
    <row r="52" spans="1:29" ht="51" customHeight="1">
      <c r="A52" s="60" t="s">
        <v>26</v>
      </c>
      <c r="B52" s="60" t="s">
        <v>179</v>
      </c>
      <c r="C52" s="136" t="s">
        <v>210</v>
      </c>
      <c r="D52" s="41">
        <v>2</v>
      </c>
      <c r="E52" s="41">
        <v>327</v>
      </c>
      <c r="F52" s="41">
        <v>109</v>
      </c>
      <c r="G52" s="41">
        <v>218</v>
      </c>
      <c r="H52" s="116">
        <v>46</v>
      </c>
      <c r="I52" s="41">
        <v>28</v>
      </c>
      <c r="J52" s="41">
        <v>18</v>
      </c>
      <c r="K52" s="83">
        <v>0</v>
      </c>
      <c r="L52" s="146">
        <v>0</v>
      </c>
      <c r="M52" s="82">
        <v>0</v>
      </c>
      <c r="N52" s="117">
        <v>0</v>
      </c>
      <c r="O52" s="118">
        <v>0</v>
      </c>
      <c r="P52" s="41">
        <v>0</v>
      </c>
      <c r="Q52" s="119">
        <v>0</v>
      </c>
      <c r="R52" s="115">
        <v>0</v>
      </c>
      <c r="S52" s="41">
        <v>0</v>
      </c>
      <c r="T52" s="117">
        <v>0</v>
      </c>
      <c r="U52" s="147">
        <v>28</v>
      </c>
      <c r="V52" s="41">
        <v>18</v>
      </c>
      <c r="W52" s="119">
        <v>2</v>
      </c>
      <c r="X52" s="115">
        <v>0</v>
      </c>
      <c r="Y52" s="41">
        <v>0</v>
      </c>
      <c r="Z52" s="117">
        <v>0</v>
      </c>
      <c r="AA52" s="118">
        <v>0</v>
      </c>
      <c r="AB52" s="41">
        <v>0</v>
      </c>
      <c r="AC52" s="117">
        <v>0</v>
      </c>
    </row>
    <row r="53" spans="1:29" ht="17.25" customHeight="1">
      <c r="A53" s="60" t="s">
        <v>27</v>
      </c>
      <c r="B53" s="60" t="s">
        <v>213</v>
      </c>
      <c r="C53" s="136" t="s">
        <v>211</v>
      </c>
      <c r="D53" s="41">
        <v>0</v>
      </c>
      <c r="E53" s="41">
        <v>0</v>
      </c>
      <c r="F53" s="41">
        <v>0</v>
      </c>
      <c r="G53" s="41">
        <v>360</v>
      </c>
      <c r="H53" s="116">
        <v>0</v>
      </c>
      <c r="I53" s="41">
        <v>0</v>
      </c>
      <c r="J53" s="41">
        <v>0</v>
      </c>
      <c r="K53" s="83">
        <v>0</v>
      </c>
      <c r="L53" s="146">
        <v>0</v>
      </c>
      <c r="M53" s="82">
        <v>0</v>
      </c>
      <c r="N53" s="117">
        <v>0</v>
      </c>
      <c r="O53" s="118">
        <v>0</v>
      </c>
      <c r="P53" s="41">
        <v>0</v>
      </c>
      <c r="Q53" s="119">
        <v>0</v>
      </c>
      <c r="R53" s="115">
        <v>0</v>
      </c>
      <c r="S53" s="41">
        <v>0</v>
      </c>
      <c r="T53" s="117">
        <v>0</v>
      </c>
      <c r="U53" s="137">
        <v>0</v>
      </c>
      <c r="V53" s="138">
        <v>360</v>
      </c>
      <c r="W53" s="119">
        <v>0</v>
      </c>
      <c r="X53" s="115">
        <v>0</v>
      </c>
      <c r="Y53" s="41">
        <v>0</v>
      </c>
      <c r="Z53" s="117">
        <v>0</v>
      </c>
      <c r="AA53" s="118">
        <v>0</v>
      </c>
      <c r="AB53" s="41">
        <v>0</v>
      </c>
      <c r="AC53" s="117">
        <v>0</v>
      </c>
    </row>
    <row r="54" spans="1:29" ht="32.25" customHeight="1">
      <c r="A54" s="60" t="s">
        <v>28</v>
      </c>
      <c r="B54" s="60" t="s">
        <v>214</v>
      </c>
      <c r="C54" s="136" t="s">
        <v>211</v>
      </c>
      <c r="D54" s="41">
        <v>0</v>
      </c>
      <c r="E54" s="41">
        <v>0</v>
      </c>
      <c r="F54" s="41">
        <v>0</v>
      </c>
      <c r="G54" s="41">
        <v>144</v>
      </c>
      <c r="H54" s="116">
        <v>0</v>
      </c>
      <c r="I54" s="41">
        <v>0</v>
      </c>
      <c r="J54" s="41">
        <v>0</v>
      </c>
      <c r="K54" s="83">
        <v>0</v>
      </c>
      <c r="L54" s="146">
        <v>0</v>
      </c>
      <c r="M54" s="82">
        <v>0</v>
      </c>
      <c r="N54" s="117">
        <v>0</v>
      </c>
      <c r="O54" s="118">
        <v>0</v>
      </c>
      <c r="P54" s="41">
        <v>0</v>
      </c>
      <c r="Q54" s="119">
        <v>0</v>
      </c>
      <c r="R54" s="115">
        <v>0</v>
      </c>
      <c r="S54" s="41">
        <v>0</v>
      </c>
      <c r="T54" s="117">
        <v>0</v>
      </c>
      <c r="U54" s="137">
        <v>0</v>
      </c>
      <c r="V54" s="138">
        <v>144</v>
      </c>
      <c r="W54" s="119">
        <v>0</v>
      </c>
      <c r="X54" s="115">
        <v>0</v>
      </c>
      <c r="Y54" s="41">
        <v>0</v>
      </c>
      <c r="Z54" s="117">
        <v>0</v>
      </c>
      <c r="AA54" s="118">
        <v>0</v>
      </c>
      <c r="AB54" s="41">
        <v>0</v>
      </c>
      <c r="AC54" s="117">
        <v>0</v>
      </c>
    </row>
    <row r="55" spans="1:36" s="39" customFormat="1" ht="46.5" customHeight="1">
      <c r="A55" s="59" t="s">
        <v>63</v>
      </c>
      <c r="B55" s="59" t="s">
        <v>180</v>
      </c>
      <c r="C55" s="40" t="s">
        <v>325</v>
      </c>
      <c r="D55" s="93">
        <v>6</v>
      </c>
      <c r="E55" s="93">
        <f>SUM(E56:E58)</f>
        <v>603</v>
      </c>
      <c r="F55" s="93">
        <f aca="true" t="shared" si="16" ref="F55:AB55">SUM(F56:F58)</f>
        <v>201</v>
      </c>
      <c r="G55" s="93">
        <f t="shared" si="16"/>
        <v>402</v>
      </c>
      <c r="H55" s="93">
        <f t="shared" si="16"/>
        <v>96</v>
      </c>
      <c r="I55" s="93">
        <f t="shared" si="16"/>
        <v>54</v>
      </c>
      <c r="J55" s="93">
        <f t="shared" si="16"/>
        <v>22</v>
      </c>
      <c r="K55" s="131">
        <f t="shared" si="16"/>
        <v>20</v>
      </c>
      <c r="L55" s="132">
        <f t="shared" si="16"/>
        <v>0</v>
      </c>
      <c r="M55" s="93">
        <f t="shared" si="16"/>
        <v>0</v>
      </c>
      <c r="N55" s="133">
        <f t="shared" si="16"/>
        <v>0</v>
      </c>
      <c r="O55" s="134">
        <f t="shared" si="16"/>
        <v>0</v>
      </c>
      <c r="P55" s="93">
        <f t="shared" si="16"/>
        <v>0</v>
      </c>
      <c r="Q55" s="131">
        <f t="shared" si="16"/>
        <v>0</v>
      </c>
      <c r="R55" s="132">
        <f t="shared" si="16"/>
        <v>0</v>
      </c>
      <c r="S55" s="93">
        <f t="shared" si="16"/>
        <v>0</v>
      </c>
      <c r="T55" s="133">
        <f t="shared" si="16"/>
        <v>0</v>
      </c>
      <c r="U55" s="134">
        <f t="shared" si="16"/>
        <v>0</v>
      </c>
      <c r="V55" s="93">
        <f t="shared" si="16"/>
        <v>0</v>
      </c>
      <c r="W55" s="131">
        <f t="shared" si="16"/>
        <v>0</v>
      </c>
      <c r="X55" s="132">
        <f t="shared" si="16"/>
        <v>54</v>
      </c>
      <c r="Y55" s="93">
        <f t="shared" si="16"/>
        <v>42</v>
      </c>
      <c r="Z55" s="133">
        <f t="shared" si="16"/>
        <v>6</v>
      </c>
      <c r="AA55" s="134">
        <f t="shared" si="16"/>
        <v>0</v>
      </c>
      <c r="AB55" s="93">
        <f t="shared" si="16"/>
        <v>0</v>
      </c>
      <c r="AC55" s="133">
        <f>SUM(AC56:AC58)</f>
        <v>0</v>
      </c>
      <c r="AD55" s="38"/>
      <c r="AE55" s="38"/>
      <c r="AF55" s="38"/>
      <c r="AG55" s="38"/>
      <c r="AH55" s="38"/>
      <c r="AI55" s="38"/>
      <c r="AJ55" s="38"/>
    </row>
    <row r="56" spans="1:29" ht="54" customHeight="1">
      <c r="A56" s="60" t="s">
        <v>64</v>
      </c>
      <c r="B56" s="60" t="s">
        <v>181</v>
      </c>
      <c r="C56" s="136" t="s">
        <v>210</v>
      </c>
      <c r="D56" s="41">
        <v>2</v>
      </c>
      <c r="E56" s="41">
        <v>192</v>
      </c>
      <c r="F56" s="41">
        <v>64</v>
      </c>
      <c r="G56" s="41">
        <v>128</v>
      </c>
      <c r="H56" s="116">
        <v>28</v>
      </c>
      <c r="I56" s="41">
        <v>20</v>
      </c>
      <c r="J56" s="41">
        <v>8</v>
      </c>
      <c r="K56" s="119">
        <v>0</v>
      </c>
      <c r="L56" s="115">
        <v>0</v>
      </c>
      <c r="M56" s="41">
        <v>0</v>
      </c>
      <c r="N56" s="117">
        <v>0</v>
      </c>
      <c r="O56" s="118">
        <v>0</v>
      </c>
      <c r="P56" s="41">
        <v>0</v>
      </c>
      <c r="Q56" s="119">
        <v>0</v>
      </c>
      <c r="R56" s="115">
        <v>0</v>
      </c>
      <c r="S56" s="41">
        <v>0</v>
      </c>
      <c r="T56" s="117">
        <v>0</v>
      </c>
      <c r="U56" s="137">
        <v>0</v>
      </c>
      <c r="V56" s="138">
        <v>0</v>
      </c>
      <c r="W56" s="119">
        <v>0</v>
      </c>
      <c r="X56" s="115">
        <v>20</v>
      </c>
      <c r="Y56" s="41">
        <v>8</v>
      </c>
      <c r="Z56" s="117">
        <v>2</v>
      </c>
      <c r="AA56" s="118">
        <v>0</v>
      </c>
      <c r="AB56" s="41">
        <v>0</v>
      </c>
      <c r="AC56" s="117">
        <v>0</v>
      </c>
    </row>
    <row r="57" spans="1:29" ht="39" customHeight="1">
      <c r="A57" s="60" t="s">
        <v>182</v>
      </c>
      <c r="B57" s="60" t="s">
        <v>183</v>
      </c>
      <c r="C57" s="136" t="s">
        <v>210</v>
      </c>
      <c r="D57" s="41">
        <v>2</v>
      </c>
      <c r="E57" s="41">
        <v>192</v>
      </c>
      <c r="F57" s="41">
        <v>64</v>
      </c>
      <c r="G57" s="41">
        <v>128</v>
      </c>
      <c r="H57" s="116">
        <f>R57+S57+U57+V57+Y57+X57+AA57+AB57</f>
        <v>32</v>
      </c>
      <c r="I57" s="41">
        <v>8</v>
      </c>
      <c r="J57" s="41">
        <v>4</v>
      </c>
      <c r="K57" s="119">
        <v>20</v>
      </c>
      <c r="L57" s="115">
        <v>0</v>
      </c>
      <c r="M57" s="41">
        <v>0</v>
      </c>
      <c r="N57" s="117">
        <v>0</v>
      </c>
      <c r="O57" s="118">
        <v>0</v>
      </c>
      <c r="P57" s="41">
        <v>0</v>
      </c>
      <c r="Q57" s="119">
        <v>0</v>
      </c>
      <c r="R57" s="115">
        <v>0</v>
      </c>
      <c r="S57" s="41">
        <v>0</v>
      </c>
      <c r="T57" s="117">
        <v>0</v>
      </c>
      <c r="U57" s="137">
        <v>0</v>
      </c>
      <c r="V57" s="138">
        <v>0</v>
      </c>
      <c r="W57" s="119">
        <v>0</v>
      </c>
      <c r="X57" s="115">
        <v>8</v>
      </c>
      <c r="Y57" s="41">
        <v>24</v>
      </c>
      <c r="Z57" s="117">
        <v>2</v>
      </c>
      <c r="AA57" s="118">
        <v>0</v>
      </c>
      <c r="AB57" s="41">
        <v>0</v>
      </c>
      <c r="AC57" s="117">
        <v>0</v>
      </c>
    </row>
    <row r="58" spans="1:29" ht="39" customHeight="1">
      <c r="A58" s="60" t="s">
        <v>184</v>
      </c>
      <c r="B58" s="60" t="s">
        <v>185</v>
      </c>
      <c r="C58" s="136" t="s">
        <v>210</v>
      </c>
      <c r="D58" s="41">
        <v>2</v>
      </c>
      <c r="E58" s="41">
        <v>219</v>
      </c>
      <c r="F58" s="41">
        <v>73</v>
      </c>
      <c r="G58" s="41">
        <v>146</v>
      </c>
      <c r="H58" s="116">
        <v>36</v>
      </c>
      <c r="I58" s="41">
        <v>26</v>
      </c>
      <c r="J58" s="41">
        <v>10</v>
      </c>
      <c r="K58" s="119">
        <v>0</v>
      </c>
      <c r="L58" s="115">
        <v>0</v>
      </c>
      <c r="M58" s="41">
        <v>0</v>
      </c>
      <c r="N58" s="117">
        <v>0</v>
      </c>
      <c r="O58" s="118">
        <v>0</v>
      </c>
      <c r="P58" s="41">
        <v>0</v>
      </c>
      <c r="Q58" s="119">
        <v>0</v>
      </c>
      <c r="R58" s="115">
        <v>0</v>
      </c>
      <c r="S58" s="41">
        <v>0</v>
      </c>
      <c r="T58" s="117">
        <v>0</v>
      </c>
      <c r="U58" s="137">
        <v>0</v>
      </c>
      <c r="V58" s="138">
        <v>0</v>
      </c>
      <c r="W58" s="119">
        <v>0</v>
      </c>
      <c r="X58" s="115">
        <v>26</v>
      </c>
      <c r="Y58" s="41">
        <v>10</v>
      </c>
      <c r="Z58" s="117">
        <v>2</v>
      </c>
      <c r="AA58" s="118">
        <v>0</v>
      </c>
      <c r="AB58" s="41">
        <v>0</v>
      </c>
      <c r="AC58" s="117">
        <v>0</v>
      </c>
    </row>
    <row r="59" spans="1:29" ht="18" customHeight="1">
      <c r="A59" s="60" t="s">
        <v>29</v>
      </c>
      <c r="B59" s="60" t="s">
        <v>213</v>
      </c>
      <c r="C59" s="136" t="s">
        <v>211</v>
      </c>
      <c r="D59" s="41">
        <v>0</v>
      </c>
      <c r="E59" s="41">
        <v>0</v>
      </c>
      <c r="F59" s="41">
        <v>0</v>
      </c>
      <c r="G59" s="41">
        <v>216</v>
      </c>
      <c r="H59" s="116">
        <v>0</v>
      </c>
      <c r="I59" s="41">
        <v>0</v>
      </c>
      <c r="J59" s="41">
        <v>0</v>
      </c>
      <c r="K59" s="119">
        <v>0</v>
      </c>
      <c r="L59" s="115">
        <v>0</v>
      </c>
      <c r="M59" s="41">
        <v>0</v>
      </c>
      <c r="N59" s="117">
        <v>0</v>
      </c>
      <c r="O59" s="118">
        <v>0</v>
      </c>
      <c r="P59" s="41">
        <v>0</v>
      </c>
      <c r="Q59" s="119">
        <v>0</v>
      </c>
      <c r="R59" s="115">
        <v>0</v>
      </c>
      <c r="S59" s="41">
        <v>0</v>
      </c>
      <c r="T59" s="117">
        <v>0</v>
      </c>
      <c r="U59" s="137">
        <v>0</v>
      </c>
      <c r="V59" s="138">
        <v>0</v>
      </c>
      <c r="W59" s="119">
        <v>0</v>
      </c>
      <c r="X59" s="115">
        <v>0</v>
      </c>
      <c r="Y59" s="41">
        <v>216</v>
      </c>
      <c r="Z59" s="117">
        <v>0</v>
      </c>
      <c r="AA59" s="118">
        <v>0</v>
      </c>
      <c r="AB59" s="41">
        <v>0</v>
      </c>
      <c r="AC59" s="117">
        <v>0</v>
      </c>
    </row>
    <row r="60" spans="1:29" ht="33" customHeight="1">
      <c r="A60" s="60" t="s">
        <v>30</v>
      </c>
      <c r="B60" s="60" t="s">
        <v>214</v>
      </c>
      <c r="C60" s="136" t="s">
        <v>211</v>
      </c>
      <c r="D60" s="41">
        <v>0</v>
      </c>
      <c r="E60" s="41">
        <v>0</v>
      </c>
      <c r="F60" s="41">
        <v>0</v>
      </c>
      <c r="G60" s="41">
        <v>36</v>
      </c>
      <c r="H60" s="116">
        <v>0</v>
      </c>
      <c r="I60" s="41">
        <v>0</v>
      </c>
      <c r="J60" s="41">
        <v>0</v>
      </c>
      <c r="K60" s="119">
        <v>0</v>
      </c>
      <c r="L60" s="115">
        <v>0</v>
      </c>
      <c r="M60" s="41">
        <v>0</v>
      </c>
      <c r="N60" s="117">
        <v>0</v>
      </c>
      <c r="O60" s="118">
        <v>0</v>
      </c>
      <c r="P60" s="41">
        <v>0</v>
      </c>
      <c r="Q60" s="119">
        <v>0</v>
      </c>
      <c r="R60" s="115">
        <v>0</v>
      </c>
      <c r="S60" s="41">
        <v>0</v>
      </c>
      <c r="T60" s="117">
        <v>0</v>
      </c>
      <c r="U60" s="137">
        <v>0</v>
      </c>
      <c r="V60" s="138">
        <v>0</v>
      </c>
      <c r="W60" s="119">
        <v>0</v>
      </c>
      <c r="X60" s="115">
        <v>0</v>
      </c>
      <c r="Y60" s="41">
        <v>36</v>
      </c>
      <c r="Z60" s="117">
        <v>0</v>
      </c>
      <c r="AA60" s="118">
        <v>0</v>
      </c>
      <c r="AB60" s="41">
        <v>0</v>
      </c>
      <c r="AC60" s="117">
        <v>0</v>
      </c>
    </row>
    <row r="61" spans="1:34" s="39" customFormat="1" ht="98.25" customHeight="1">
      <c r="A61" s="59" t="s">
        <v>65</v>
      </c>
      <c r="B61" s="59" t="s">
        <v>186</v>
      </c>
      <c r="C61" s="40" t="s">
        <v>325</v>
      </c>
      <c r="D61" s="93">
        <v>4</v>
      </c>
      <c r="E61" s="93">
        <f>SUM(E62:E63)</f>
        <v>513</v>
      </c>
      <c r="F61" s="93">
        <f aca="true" t="shared" si="17" ref="F61:AC61">SUM(F62:F63)</f>
        <v>171</v>
      </c>
      <c r="G61" s="93">
        <f t="shared" si="17"/>
        <v>342</v>
      </c>
      <c r="H61" s="93">
        <f t="shared" si="17"/>
        <v>76</v>
      </c>
      <c r="I61" s="93">
        <f t="shared" si="17"/>
        <v>32</v>
      </c>
      <c r="J61" s="93">
        <f t="shared" si="17"/>
        <v>20</v>
      </c>
      <c r="K61" s="131">
        <f t="shared" si="17"/>
        <v>24</v>
      </c>
      <c r="L61" s="132">
        <f t="shared" si="17"/>
        <v>0</v>
      </c>
      <c r="M61" s="93">
        <f t="shared" si="17"/>
        <v>0</v>
      </c>
      <c r="N61" s="133">
        <f t="shared" si="17"/>
        <v>0</v>
      </c>
      <c r="O61" s="134">
        <f t="shared" si="17"/>
        <v>0</v>
      </c>
      <c r="P61" s="93">
        <f t="shared" si="17"/>
        <v>0</v>
      </c>
      <c r="Q61" s="131">
        <f t="shared" si="17"/>
        <v>0</v>
      </c>
      <c r="R61" s="132">
        <f t="shared" si="17"/>
        <v>0</v>
      </c>
      <c r="S61" s="93">
        <f t="shared" si="17"/>
        <v>0</v>
      </c>
      <c r="T61" s="133">
        <f t="shared" si="17"/>
        <v>0</v>
      </c>
      <c r="U61" s="134">
        <f t="shared" si="17"/>
        <v>0</v>
      </c>
      <c r="V61" s="93">
        <f t="shared" si="17"/>
        <v>0</v>
      </c>
      <c r="W61" s="131">
        <f t="shared" si="17"/>
        <v>0</v>
      </c>
      <c r="X61" s="132">
        <f t="shared" si="17"/>
        <v>18</v>
      </c>
      <c r="Y61" s="93">
        <f t="shared" si="17"/>
        <v>10</v>
      </c>
      <c r="Z61" s="133">
        <f t="shared" si="17"/>
        <v>2</v>
      </c>
      <c r="AA61" s="134">
        <f t="shared" si="17"/>
        <v>14</v>
      </c>
      <c r="AB61" s="93">
        <f t="shared" si="17"/>
        <v>34</v>
      </c>
      <c r="AC61" s="133">
        <f t="shared" si="17"/>
        <v>2</v>
      </c>
      <c r="AD61" s="38"/>
      <c r="AE61" s="38"/>
      <c r="AF61" s="38"/>
      <c r="AG61" s="38"/>
      <c r="AH61" s="38"/>
    </row>
    <row r="62" spans="1:29" ht="53.25" customHeight="1">
      <c r="A62" s="60" t="s">
        <v>66</v>
      </c>
      <c r="B62" s="60" t="s">
        <v>187</v>
      </c>
      <c r="C62" s="136" t="s">
        <v>210</v>
      </c>
      <c r="D62" s="41">
        <v>2</v>
      </c>
      <c r="E62" s="41">
        <v>198</v>
      </c>
      <c r="F62" s="41">
        <v>66</v>
      </c>
      <c r="G62" s="41">
        <v>132</v>
      </c>
      <c r="H62" s="148">
        <v>28</v>
      </c>
      <c r="I62" s="41">
        <v>18</v>
      </c>
      <c r="J62" s="41">
        <v>10</v>
      </c>
      <c r="K62" s="119">
        <v>0</v>
      </c>
      <c r="L62" s="115">
        <v>0</v>
      </c>
      <c r="M62" s="41">
        <v>0</v>
      </c>
      <c r="N62" s="117">
        <v>0</v>
      </c>
      <c r="O62" s="118">
        <v>0</v>
      </c>
      <c r="P62" s="41">
        <v>0</v>
      </c>
      <c r="Q62" s="119">
        <v>0</v>
      </c>
      <c r="R62" s="115">
        <v>0</v>
      </c>
      <c r="S62" s="41">
        <v>0</v>
      </c>
      <c r="T62" s="117">
        <v>0</v>
      </c>
      <c r="U62" s="137">
        <v>0</v>
      </c>
      <c r="V62" s="138">
        <v>0</v>
      </c>
      <c r="W62" s="119">
        <v>0</v>
      </c>
      <c r="X62" s="115">
        <v>18</v>
      </c>
      <c r="Y62" s="41">
        <v>10</v>
      </c>
      <c r="Z62" s="117">
        <v>2</v>
      </c>
      <c r="AA62" s="118">
        <v>0</v>
      </c>
      <c r="AB62" s="41">
        <v>0</v>
      </c>
      <c r="AC62" s="117">
        <v>0</v>
      </c>
    </row>
    <row r="63" spans="1:29" ht="30.75" customHeight="1">
      <c r="A63" s="60" t="s">
        <v>67</v>
      </c>
      <c r="B63" s="60" t="s">
        <v>188</v>
      </c>
      <c r="C63" s="136" t="s">
        <v>210</v>
      </c>
      <c r="D63" s="41">
        <v>2</v>
      </c>
      <c r="E63" s="41">
        <v>315</v>
      </c>
      <c r="F63" s="41">
        <v>105</v>
      </c>
      <c r="G63" s="41">
        <v>210</v>
      </c>
      <c r="H63" s="116">
        <f>R63+S63+U63+V63+Y63+X63+AA63+AB63</f>
        <v>48</v>
      </c>
      <c r="I63" s="41">
        <v>14</v>
      </c>
      <c r="J63" s="41">
        <v>10</v>
      </c>
      <c r="K63" s="119">
        <v>24</v>
      </c>
      <c r="L63" s="115">
        <v>0</v>
      </c>
      <c r="M63" s="41">
        <v>0</v>
      </c>
      <c r="N63" s="117">
        <v>0</v>
      </c>
      <c r="O63" s="118">
        <v>0</v>
      </c>
      <c r="P63" s="41">
        <v>0</v>
      </c>
      <c r="Q63" s="119">
        <v>0</v>
      </c>
      <c r="R63" s="115">
        <v>0</v>
      </c>
      <c r="S63" s="41">
        <v>0</v>
      </c>
      <c r="T63" s="117">
        <v>0</v>
      </c>
      <c r="U63" s="137">
        <v>0</v>
      </c>
      <c r="V63" s="138">
        <v>0</v>
      </c>
      <c r="W63" s="119">
        <v>0</v>
      </c>
      <c r="X63" s="115">
        <v>0</v>
      </c>
      <c r="Y63" s="41">
        <v>0</v>
      </c>
      <c r="Z63" s="117">
        <v>0</v>
      </c>
      <c r="AA63" s="118">
        <v>14</v>
      </c>
      <c r="AB63" s="41">
        <v>34</v>
      </c>
      <c r="AC63" s="117">
        <v>2</v>
      </c>
    </row>
    <row r="64" spans="1:29" ht="18.75" customHeight="1">
      <c r="A64" s="60" t="s">
        <v>69</v>
      </c>
      <c r="B64" s="60" t="s">
        <v>213</v>
      </c>
      <c r="C64" s="136" t="s">
        <v>211</v>
      </c>
      <c r="D64" s="41">
        <v>0</v>
      </c>
      <c r="E64" s="41">
        <v>0</v>
      </c>
      <c r="F64" s="41">
        <v>0</v>
      </c>
      <c r="G64" s="41">
        <v>72</v>
      </c>
      <c r="H64" s="41">
        <v>0</v>
      </c>
      <c r="I64" s="41">
        <v>0</v>
      </c>
      <c r="J64" s="41">
        <v>0</v>
      </c>
      <c r="K64" s="119">
        <v>0</v>
      </c>
      <c r="L64" s="115">
        <v>0</v>
      </c>
      <c r="M64" s="41">
        <v>0</v>
      </c>
      <c r="N64" s="117">
        <v>0</v>
      </c>
      <c r="O64" s="118">
        <v>0</v>
      </c>
      <c r="P64" s="41">
        <v>0</v>
      </c>
      <c r="Q64" s="119">
        <v>0</v>
      </c>
      <c r="R64" s="115">
        <v>0</v>
      </c>
      <c r="S64" s="41">
        <v>0</v>
      </c>
      <c r="T64" s="117">
        <v>0</v>
      </c>
      <c r="U64" s="137">
        <v>0</v>
      </c>
      <c r="V64" s="138">
        <v>0</v>
      </c>
      <c r="W64" s="119">
        <v>0</v>
      </c>
      <c r="X64" s="115">
        <v>0</v>
      </c>
      <c r="Y64" s="41">
        <v>72</v>
      </c>
      <c r="Z64" s="117">
        <v>0</v>
      </c>
      <c r="AA64" s="118">
        <v>0</v>
      </c>
      <c r="AB64" s="41">
        <v>0</v>
      </c>
      <c r="AC64" s="117">
        <v>0</v>
      </c>
    </row>
    <row r="65" spans="1:29" ht="32.25" customHeight="1">
      <c r="A65" s="60" t="s">
        <v>68</v>
      </c>
      <c r="B65" s="60" t="s">
        <v>214</v>
      </c>
      <c r="C65" s="136" t="s">
        <v>211</v>
      </c>
      <c r="D65" s="41">
        <v>0</v>
      </c>
      <c r="E65" s="41">
        <v>0</v>
      </c>
      <c r="F65" s="41">
        <v>0</v>
      </c>
      <c r="G65" s="41">
        <v>72</v>
      </c>
      <c r="H65" s="41">
        <v>0</v>
      </c>
      <c r="I65" s="41">
        <v>0</v>
      </c>
      <c r="J65" s="41">
        <v>0</v>
      </c>
      <c r="K65" s="119">
        <v>0</v>
      </c>
      <c r="L65" s="115">
        <v>0</v>
      </c>
      <c r="M65" s="41">
        <v>0</v>
      </c>
      <c r="N65" s="117">
        <v>0</v>
      </c>
      <c r="O65" s="118">
        <v>0</v>
      </c>
      <c r="P65" s="41">
        <v>0</v>
      </c>
      <c r="Q65" s="119">
        <v>0</v>
      </c>
      <c r="R65" s="115">
        <v>0</v>
      </c>
      <c r="S65" s="41">
        <v>0</v>
      </c>
      <c r="T65" s="117">
        <v>0</v>
      </c>
      <c r="U65" s="137">
        <v>0</v>
      </c>
      <c r="V65" s="138">
        <v>0</v>
      </c>
      <c r="W65" s="119">
        <v>0</v>
      </c>
      <c r="X65" s="115">
        <v>0</v>
      </c>
      <c r="Y65" s="41">
        <v>72</v>
      </c>
      <c r="Z65" s="117">
        <v>0</v>
      </c>
      <c r="AA65" s="118">
        <v>0</v>
      </c>
      <c r="AB65" s="41">
        <v>0</v>
      </c>
      <c r="AC65" s="117">
        <v>0</v>
      </c>
    </row>
    <row r="66" spans="1:172" s="39" customFormat="1" ht="66" customHeight="1">
      <c r="A66" s="59" t="s">
        <v>70</v>
      </c>
      <c r="B66" s="59" t="s">
        <v>189</v>
      </c>
      <c r="C66" s="40" t="s">
        <v>325</v>
      </c>
      <c r="D66" s="93">
        <v>2</v>
      </c>
      <c r="E66" s="93">
        <f>SUM(E67)</f>
        <v>174</v>
      </c>
      <c r="F66" s="93">
        <f aca="true" t="shared" si="18" ref="F66:AC66">SUM(F67)</f>
        <v>58</v>
      </c>
      <c r="G66" s="93">
        <f t="shared" si="18"/>
        <v>116</v>
      </c>
      <c r="H66" s="93">
        <f t="shared" si="18"/>
        <v>32</v>
      </c>
      <c r="I66" s="93">
        <f t="shared" si="18"/>
        <v>6</v>
      </c>
      <c r="J66" s="93">
        <f t="shared" si="18"/>
        <v>6</v>
      </c>
      <c r="K66" s="131">
        <f t="shared" si="18"/>
        <v>20</v>
      </c>
      <c r="L66" s="132">
        <f t="shared" si="18"/>
        <v>0</v>
      </c>
      <c r="M66" s="93">
        <f t="shared" si="18"/>
        <v>0</v>
      </c>
      <c r="N66" s="133">
        <f t="shared" si="18"/>
        <v>0</v>
      </c>
      <c r="O66" s="134">
        <f t="shared" si="18"/>
        <v>0</v>
      </c>
      <c r="P66" s="93">
        <f t="shared" si="18"/>
        <v>0</v>
      </c>
      <c r="Q66" s="131">
        <f t="shared" si="18"/>
        <v>0</v>
      </c>
      <c r="R66" s="132">
        <f t="shared" si="18"/>
        <v>0</v>
      </c>
      <c r="S66" s="93">
        <f t="shared" si="18"/>
        <v>0</v>
      </c>
      <c r="T66" s="133">
        <f t="shared" si="18"/>
        <v>0</v>
      </c>
      <c r="U66" s="134">
        <f t="shared" si="18"/>
        <v>0</v>
      </c>
      <c r="V66" s="93">
        <f t="shared" si="18"/>
        <v>0</v>
      </c>
      <c r="W66" s="131">
        <f t="shared" si="18"/>
        <v>0</v>
      </c>
      <c r="X66" s="132">
        <f t="shared" si="18"/>
        <v>6</v>
      </c>
      <c r="Y66" s="93">
        <f t="shared" si="18"/>
        <v>8</v>
      </c>
      <c r="Z66" s="133">
        <f t="shared" si="18"/>
        <v>0</v>
      </c>
      <c r="AA66" s="134">
        <f t="shared" si="18"/>
        <v>0</v>
      </c>
      <c r="AB66" s="93">
        <f t="shared" si="18"/>
        <v>18</v>
      </c>
      <c r="AC66" s="133">
        <f t="shared" si="18"/>
        <v>2</v>
      </c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</row>
    <row r="67" spans="1:29" ht="44.25" customHeight="1">
      <c r="A67" s="60" t="s">
        <v>71</v>
      </c>
      <c r="B67" s="60" t="s">
        <v>190</v>
      </c>
      <c r="C67" s="136" t="s">
        <v>210</v>
      </c>
      <c r="D67" s="41">
        <v>2</v>
      </c>
      <c r="E67" s="41">
        <v>174</v>
      </c>
      <c r="F67" s="41">
        <v>58</v>
      </c>
      <c r="G67" s="41">
        <v>116</v>
      </c>
      <c r="H67" s="116">
        <v>32</v>
      </c>
      <c r="I67" s="41">
        <v>6</v>
      </c>
      <c r="J67" s="41">
        <v>6</v>
      </c>
      <c r="K67" s="119">
        <v>20</v>
      </c>
      <c r="L67" s="115">
        <v>0</v>
      </c>
      <c r="M67" s="41">
        <v>0</v>
      </c>
      <c r="N67" s="117">
        <v>0</v>
      </c>
      <c r="O67" s="118">
        <v>0</v>
      </c>
      <c r="P67" s="41">
        <v>0</v>
      </c>
      <c r="Q67" s="119">
        <v>0</v>
      </c>
      <c r="R67" s="115">
        <v>0</v>
      </c>
      <c r="S67" s="41">
        <v>0</v>
      </c>
      <c r="T67" s="117">
        <v>0</v>
      </c>
      <c r="U67" s="137">
        <v>0</v>
      </c>
      <c r="V67" s="138">
        <v>0</v>
      </c>
      <c r="W67" s="119">
        <v>0</v>
      </c>
      <c r="X67" s="115">
        <v>6</v>
      </c>
      <c r="Y67" s="41">
        <v>8</v>
      </c>
      <c r="Z67" s="117">
        <v>0</v>
      </c>
      <c r="AA67" s="118">
        <v>0</v>
      </c>
      <c r="AB67" s="41">
        <v>18</v>
      </c>
      <c r="AC67" s="117">
        <v>2</v>
      </c>
    </row>
    <row r="68" spans="1:29" ht="15.75" customHeight="1">
      <c r="A68" s="60" t="s">
        <v>72</v>
      </c>
      <c r="B68" s="60" t="s">
        <v>213</v>
      </c>
      <c r="C68" s="136" t="s">
        <v>211</v>
      </c>
      <c r="D68" s="41">
        <v>0</v>
      </c>
      <c r="E68" s="41">
        <v>0</v>
      </c>
      <c r="F68" s="41">
        <v>0</v>
      </c>
      <c r="G68" s="41">
        <v>36</v>
      </c>
      <c r="H68" s="41">
        <v>0</v>
      </c>
      <c r="I68" s="41">
        <v>0</v>
      </c>
      <c r="J68" s="41">
        <v>0</v>
      </c>
      <c r="K68" s="119">
        <v>0</v>
      </c>
      <c r="L68" s="115">
        <v>0</v>
      </c>
      <c r="M68" s="41">
        <v>0</v>
      </c>
      <c r="N68" s="117">
        <v>0</v>
      </c>
      <c r="O68" s="118">
        <v>0</v>
      </c>
      <c r="P68" s="41">
        <v>0</v>
      </c>
      <c r="Q68" s="119">
        <v>0</v>
      </c>
      <c r="R68" s="115">
        <v>0</v>
      </c>
      <c r="S68" s="41">
        <v>0</v>
      </c>
      <c r="T68" s="117">
        <v>0</v>
      </c>
      <c r="U68" s="137">
        <v>0</v>
      </c>
      <c r="V68" s="138">
        <v>0</v>
      </c>
      <c r="W68" s="119">
        <v>0</v>
      </c>
      <c r="X68" s="115">
        <v>0</v>
      </c>
      <c r="Y68" s="41">
        <v>36</v>
      </c>
      <c r="Z68" s="117">
        <v>0</v>
      </c>
      <c r="AA68" s="118">
        <v>0</v>
      </c>
      <c r="AB68" s="116">
        <v>0</v>
      </c>
      <c r="AC68" s="117">
        <v>0</v>
      </c>
    </row>
    <row r="69" spans="1:29" ht="33" customHeight="1">
      <c r="A69" s="60" t="s">
        <v>73</v>
      </c>
      <c r="B69" s="60" t="s">
        <v>214</v>
      </c>
      <c r="C69" s="136" t="s">
        <v>211</v>
      </c>
      <c r="D69" s="41">
        <v>0</v>
      </c>
      <c r="E69" s="41">
        <v>0</v>
      </c>
      <c r="F69" s="41">
        <v>0</v>
      </c>
      <c r="G69" s="41">
        <v>36</v>
      </c>
      <c r="H69" s="41">
        <v>0</v>
      </c>
      <c r="I69" s="41">
        <v>0</v>
      </c>
      <c r="J69" s="41">
        <v>0</v>
      </c>
      <c r="K69" s="119">
        <v>0</v>
      </c>
      <c r="L69" s="115">
        <v>0</v>
      </c>
      <c r="M69" s="41">
        <v>0</v>
      </c>
      <c r="N69" s="117">
        <v>0</v>
      </c>
      <c r="O69" s="118">
        <v>0</v>
      </c>
      <c r="P69" s="41">
        <v>0</v>
      </c>
      <c r="Q69" s="119">
        <v>0</v>
      </c>
      <c r="R69" s="115">
        <v>0</v>
      </c>
      <c r="S69" s="41">
        <v>0</v>
      </c>
      <c r="T69" s="117">
        <v>0</v>
      </c>
      <c r="U69" s="137">
        <v>0</v>
      </c>
      <c r="V69" s="138">
        <v>0</v>
      </c>
      <c r="W69" s="119">
        <v>0</v>
      </c>
      <c r="X69" s="115">
        <v>0</v>
      </c>
      <c r="Y69" s="41">
        <v>36</v>
      </c>
      <c r="Z69" s="117">
        <v>0</v>
      </c>
      <c r="AA69" s="118">
        <v>0</v>
      </c>
      <c r="AB69" s="116">
        <v>0</v>
      </c>
      <c r="AC69" s="117">
        <v>0</v>
      </c>
    </row>
    <row r="70" spans="1:45" s="39" customFormat="1" ht="54.75" customHeight="1">
      <c r="A70" s="59" t="s">
        <v>74</v>
      </c>
      <c r="B70" s="59" t="s">
        <v>75</v>
      </c>
      <c r="C70" s="40" t="s">
        <v>325</v>
      </c>
      <c r="D70" s="93">
        <v>1</v>
      </c>
      <c r="E70" s="93">
        <v>81</v>
      </c>
      <c r="F70" s="93">
        <v>27</v>
      </c>
      <c r="G70" s="93">
        <v>54</v>
      </c>
      <c r="H70" s="93">
        <v>14</v>
      </c>
      <c r="I70" s="93">
        <v>14</v>
      </c>
      <c r="J70" s="93">
        <v>0</v>
      </c>
      <c r="K70" s="131">
        <v>0</v>
      </c>
      <c r="L70" s="132">
        <v>0</v>
      </c>
      <c r="M70" s="93">
        <v>0</v>
      </c>
      <c r="N70" s="133">
        <v>0</v>
      </c>
      <c r="O70" s="134">
        <v>0</v>
      </c>
      <c r="P70" s="93">
        <v>0</v>
      </c>
      <c r="Q70" s="131">
        <v>0</v>
      </c>
      <c r="R70" s="132">
        <v>14</v>
      </c>
      <c r="S70" s="93">
        <v>0</v>
      </c>
      <c r="T70" s="133">
        <v>1</v>
      </c>
      <c r="U70" s="134">
        <v>0</v>
      </c>
      <c r="V70" s="93">
        <v>0</v>
      </c>
      <c r="W70" s="131">
        <v>0</v>
      </c>
      <c r="X70" s="132">
        <v>0</v>
      </c>
      <c r="Y70" s="93">
        <v>0</v>
      </c>
      <c r="Z70" s="133">
        <v>0</v>
      </c>
      <c r="AA70" s="134">
        <v>0</v>
      </c>
      <c r="AB70" s="93">
        <v>0</v>
      </c>
      <c r="AC70" s="133">
        <v>0</v>
      </c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1:45" s="39" customFormat="1" ht="25.5" customHeight="1">
      <c r="A71" s="149" t="s">
        <v>215</v>
      </c>
      <c r="B71" s="150" t="s">
        <v>220</v>
      </c>
      <c r="C71" s="136" t="s">
        <v>211</v>
      </c>
      <c r="D71" s="110">
        <v>1</v>
      </c>
      <c r="E71" s="151">
        <v>81</v>
      </c>
      <c r="F71" s="151">
        <v>27</v>
      </c>
      <c r="G71" s="151">
        <v>54</v>
      </c>
      <c r="H71" s="151">
        <v>14</v>
      </c>
      <c r="I71" s="151">
        <v>14</v>
      </c>
      <c r="J71" s="110">
        <v>0</v>
      </c>
      <c r="K71" s="152">
        <v>0</v>
      </c>
      <c r="L71" s="143">
        <v>0</v>
      </c>
      <c r="M71" s="110">
        <v>0</v>
      </c>
      <c r="N71" s="144">
        <v>0</v>
      </c>
      <c r="O71" s="153">
        <v>0</v>
      </c>
      <c r="P71" s="110">
        <v>0</v>
      </c>
      <c r="Q71" s="152">
        <v>0</v>
      </c>
      <c r="R71" s="143">
        <v>14</v>
      </c>
      <c r="S71" s="110">
        <v>0</v>
      </c>
      <c r="T71" s="144">
        <v>1</v>
      </c>
      <c r="U71" s="153">
        <v>0</v>
      </c>
      <c r="V71" s="110">
        <v>0</v>
      </c>
      <c r="W71" s="152">
        <v>0</v>
      </c>
      <c r="X71" s="143">
        <v>0</v>
      </c>
      <c r="Y71" s="110">
        <v>0</v>
      </c>
      <c r="Z71" s="144">
        <v>0</v>
      </c>
      <c r="AA71" s="153">
        <v>0</v>
      </c>
      <c r="AB71" s="110">
        <v>0</v>
      </c>
      <c r="AC71" s="144">
        <v>0</v>
      </c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1:29" ht="17.25" customHeight="1">
      <c r="A72" s="60" t="s">
        <v>76</v>
      </c>
      <c r="B72" s="60" t="s">
        <v>213</v>
      </c>
      <c r="C72" s="136" t="s">
        <v>211</v>
      </c>
      <c r="D72" s="41">
        <v>0</v>
      </c>
      <c r="E72" s="41">
        <v>0</v>
      </c>
      <c r="F72" s="41">
        <v>0</v>
      </c>
      <c r="G72" s="41">
        <v>72</v>
      </c>
      <c r="H72" s="41">
        <v>0</v>
      </c>
      <c r="I72" s="41">
        <v>0</v>
      </c>
      <c r="J72" s="41">
        <v>0</v>
      </c>
      <c r="K72" s="119">
        <v>0</v>
      </c>
      <c r="L72" s="115">
        <v>0</v>
      </c>
      <c r="M72" s="41">
        <v>0</v>
      </c>
      <c r="N72" s="117">
        <v>0</v>
      </c>
      <c r="O72" s="118">
        <v>0</v>
      </c>
      <c r="P72" s="41">
        <v>0</v>
      </c>
      <c r="Q72" s="119">
        <v>0</v>
      </c>
      <c r="R72" s="115">
        <v>0</v>
      </c>
      <c r="S72" s="41">
        <v>72</v>
      </c>
      <c r="T72" s="117">
        <v>0</v>
      </c>
      <c r="U72" s="137">
        <v>0</v>
      </c>
      <c r="V72" s="138">
        <v>0</v>
      </c>
      <c r="W72" s="119">
        <v>0</v>
      </c>
      <c r="X72" s="115">
        <v>0</v>
      </c>
      <c r="Y72" s="41">
        <v>0</v>
      </c>
      <c r="Z72" s="117">
        <v>0</v>
      </c>
      <c r="AA72" s="118">
        <v>0</v>
      </c>
      <c r="AB72" s="41">
        <v>0</v>
      </c>
      <c r="AC72" s="117">
        <v>0</v>
      </c>
    </row>
    <row r="73" spans="1:29" ht="36.75" customHeight="1">
      <c r="A73" s="60" t="s">
        <v>77</v>
      </c>
      <c r="B73" s="60" t="s">
        <v>214</v>
      </c>
      <c r="C73" s="136" t="s">
        <v>191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119">
        <v>0</v>
      </c>
      <c r="L73" s="115">
        <v>0</v>
      </c>
      <c r="M73" s="41">
        <v>0</v>
      </c>
      <c r="N73" s="117">
        <v>0</v>
      </c>
      <c r="O73" s="118">
        <v>0</v>
      </c>
      <c r="P73" s="41">
        <v>0</v>
      </c>
      <c r="Q73" s="119">
        <v>0</v>
      </c>
      <c r="R73" s="115">
        <v>0</v>
      </c>
      <c r="S73" s="41">
        <v>0</v>
      </c>
      <c r="T73" s="117">
        <v>0</v>
      </c>
      <c r="U73" s="137">
        <v>0</v>
      </c>
      <c r="V73" s="138">
        <v>0</v>
      </c>
      <c r="W73" s="119">
        <v>0</v>
      </c>
      <c r="X73" s="115">
        <v>0</v>
      </c>
      <c r="Y73" s="41">
        <v>0</v>
      </c>
      <c r="Z73" s="117">
        <v>0</v>
      </c>
      <c r="AA73" s="118">
        <v>0</v>
      </c>
      <c r="AB73" s="41">
        <v>0</v>
      </c>
      <c r="AC73" s="117">
        <v>0</v>
      </c>
    </row>
    <row r="74" spans="1:29" ht="12.75">
      <c r="A74" s="237" t="s">
        <v>2</v>
      </c>
      <c r="B74" s="237"/>
      <c r="C74" s="58" t="s">
        <v>280</v>
      </c>
      <c r="D74" s="58" t="s">
        <v>219</v>
      </c>
      <c r="E74" s="82">
        <f aca="true" t="shared" si="19" ref="E74:AC74">E8+E26+E31+E34</f>
        <v>6426</v>
      </c>
      <c r="F74" s="82">
        <f t="shared" si="19"/>
        <v>2142</v>
      </c>
      <c r="G74" s="82">
        <f t="shared" si="19"/>
        <v>4284</v>
      </c>
      <c r="H74" s="82">
        <f t="shared" si="19"/>
        <v>880</v>
      </c>
      <c r="I74" s="82">
        <f t="shared" si="19"/>
        <v>464</v>
      </c>
      <c r="J74" s="82">
        <f t="shared" si="19"/>
        <v>352</v>
      </c>
      <c r="K74" s="83">
        <f t="shared" si="19"/>
        <v>64</v>
      </c>
      <c r="L74" s="146">
        <f t="shared" si="19"/>
        <v>92</v>
      </c>
      <c r="M74" s="82">
        <f t="shared" si="19"/>
        <v>68</v>
      </c>
      <c r="N74" s="155">
        <f t="shared" si="19"/>
        <v>10</v>
      </c>
      <c r="O74" s="156">
        <f t="shared" si="19"/>
        <v>80</v>
      </c>
      <c r="P74" s="82">
        <f t="shared" si="19"/>
        <v>80</v>
      </c>
      <c r="Q74" s="83">
        <f t="shared" si="19"/>
        <v>6</v>
      </c>
      <c r="R74" s="146">
        <f t="shared" si="19"/>
        <v>96</v>
      </c>
      <c r="S74" s="82">
        <f t="shared" si="19"/>
        <v>64</v>
      </c>
      <c r="T74" s="155">
        <f t="shared" si="19"/>
        <v>10</v>
      </c>
      <c r="U74" s="156">
        <f t="shared" si="19"/>
        <v>82</v>
      </c>
      <c r="V74" s="82">
        <f t="shared" si="19"/>
        <v>78</v>
      </c>
      <c r="W74" s="83">
        <f t="shared" si="19"/>
        <v>8</v>
      </c>
      <c r="X74" s="146">
        <f t="shared" si="19"/>
        <v>92</v>
      </c>
      <c r="Y74" s="82">
        <f t="shared" si="19"/>
        <v>68</v>
      </c>
      <c r="Z74" s="155">
        <f t="shared" si="19"/>
        <v>10</v>
      </c>
      <c r="AA74" s="156">
        <f t="shared" si="19"/>
        <v>22</v>
      </c>
      <c r="AB74" s="82">
        <f t="shared" si="19"/>
        <v>58</v>
      </c>
      <c r="AC74" s="155">
        <f t="shared" si="19"/>
        <v>5</v>
      </c>
    </row>
    <row r="75" spans="1:29" ht="24">
      <c r="A75" s="154" t="s">
        <v>31</v>
      </c>
      <c r="B75" s="154" t="s">
        <v>32</v>
      </c>
      <c r="C75" s="82">
        <v>0</v>
      </c>
      <c r="D75" s="82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83">
        <v>0</v>
      </c>
      <c r="L75" s="146">
        <v>0</v>
      </c>
      <c r="M75" s="82">
        <v>0</v>
      </c>
      <c r="N75" s="117">
        <v>0</v>
      </c>
      <c r="O75" s="118">
        <v>0</v>
      </c>
      <c r="P75" s="41">
        <v>0</v>
      </c>
      <c r="Q75" s="119">
        <v>0</v>
      </c>
      <c r="R75" s="146">
        <v>0</v>
      </c>
      <c r="S75" s="82">
        <v>0</v>
      </c>
      <c r="T75" s="155">
        <v>0</v>
      </c>
      <c r="U75" s="157">
        <v>0</v>
      </c>
      <c r="V75" s="158">
        <v>0</v>
      </c>
      <c r="W75" s="83">
        <v>0</v>
      </c>
      <c r="X75" s="146">
        <v>0</v>
      </c>
      <c r="Y75" s="82">
        <v>0</v>
      </c>
      <c r="Z75" s="155">
        <v>0</v>
      </c>
      <c r="AA75" s="156">
        <v>0</v>
      </c>
      <c r="AB75" s="82">
        <v>4</v>
      </c>
      <c r="AC75" s="155">
        <v>0</v>
      </c>
    </row>
    <row r="76" spans="1:29" ht="33.75" customHeight="1">
      <c r="A76" s="154" t="s">
        <v>33</v>
      </c>
      <c r="B76" s="154" t="s">
        <v>1</v>
      </c>
      <c r="C76" s="82">
        <v>0</v>
      </c>
      <c r="D76" s="82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83">
        <v>0</v>
      </c>
      <c r="L76" s="146">
        <v>0</v>
      </c>
      <c r="M76" s="82">
        <v>0</v>
      </c>
      <c r="N76" s="117">
        <v>0</v>
      </c>
      <c r="O76" s="118">
        <v>0</v>
      </c>
      <c r="P76" s="41">
        <v>0</v>
      </c>
      <c r="Q76" s="119">
        <v>0</v>
      </c>
      <c r="R76" s="146">
        <v>0</v>
      </c>
      <c r="S76" s="82">
        <v>0</v>
      </c>
      <c r="T76" s="155">
        <v>0</v>
      </c>
      <c r="U76" s="157">
        <v>0</v>
      </c>
      <c r="V76" s="158">
        <v>0</v>
      </c>
      <c r="W76" s="83">
        <v>0</v>
      </c>
      <c r="X76" s="146">
        <v>0</v>
      </c>
      <c r="Y76" s="82">
        <v>0</v>
      </c>
      <c r="Z76" s="155">
        <v>0</v>
      </c>
      <c r="AA76" s="156">
        <v>0</v>
      </c>
      <c r="AB76" s="82">
        <v>6</v>
      </c>
      <c r="AC76" s="155">
        <v>0</v>
      </c>
    </row>
    <row r="77" spans="1:29" ht="29.25" customHeight="1">
      <c r="A77" s="243" t="s">
        <v>334</v>
      </c>
      <c r="B77" s="243"/>
      <c r="C77" s="243"/>
      <c r="D77" s="243"/>
      <c r="E77" s="243"/>
      <c r="F77" s="243"/>
      <c r="G77" s="243"/>
      <c r="H77" s="220" t="s">
        <v>2</v>
      </c>
      <c r="I77" s="205" t="s">
        <v>97</v>
      </c>
      <c r="J77" s="205"/>
      <c r="K77" s="208"/>
      <c r="L77" s="204">
        <f>L74+M74</f>
        <v>160</v>
      </c>
      <c r="M77" s="205"/>
      <c r="N77" s="206"/>
      <c r="O77" s="207">
        <f>O74+P74</f>
        <v>160</v>
      </c>
      <c r="P77" s="205"/>
      <c r="Q77" s="208"/>
      <c r="R77" s="204">
        <f>R74+S74</f>
        <v>160</v>
      </c>
      <c r="S77" s="205"/>
      <c r="T77" s="206"/>
      <c r="U77" s="207">
        <f>U74+V74</f>
        <v>160</v>
      </c>
      <c r="V77" s="205"/>
      <c r="W77" s="208"/>
      <c r="X77" s="204">
        <f>X74+Y74</f>
        <v>160</v>
      </c>
      <c r="Y77" s="205"/>
      <c r="Z77" s="206"/>
      <c r="AA77" s="198">
        <f>AA74+AB74</f>
        <v>80</v>
      </c>
      <c r="AB77" s="199"/>
      <c r="AC77" s="200"/>
    </row>
    <row r="78" spans="1:29" ht="27.75" customHeight="1">
      <c r="A78" s="243" t="s">
        <v>34</v>
      </c>
      <c r="B78" s="243"/>
      <c r="C78" s="243"/>
      <c r="D78" s="243"/>
      <c r="E78" s="243"/>
      <c r="F78" s="243"/>
      <c r="G78" s="243"/>
      <c r="H78" s="220"/>
      <c r="I78" s="205" t="s">
        <v>35</v>
      </c>
      <c r="J78" s="205"/>
      <c r="K78" s="208"/>
      <c r="L78" s="204">
        <v>0</v>
      </c>
      <c r="M78" s="205"/>
      <c r="N78" s="206"/>
      <c r="O78" s="207">
        <v>0</v>
      </c>
      <c r="P78" s="205"/>
      <c r="Q78" s="208"/>
      <c r="R78" s="204">
        <v>72</v>
      </c>
      <c r="S78" s="205"/>
      <c r="T78" s="206"/>
      <c r="U78" s="207">
        <v>360</v>
      </c>
      <c r="V78" s="205"/>
      <c r="W78" s="208"/>
      <c r="X78" s="204">
        <v>324</v>
      </c>
      <c r="Y78" s="205"/>
      <c r="Z78" s="206"/>
      <c r="AA78" s="198">
        <v>0</v>
      </c>
      <c r="AB78" s="199"/>
      <c r="AC78" s="200"/>
    </row>
    <row r="79" spans="1:29" ht="27" customHeight="1">
      <c r="A79" s="244"/>
      <c r="B79" s="244"/>
      <c r="C79" s="244"/>
      <c r="D79" s="244"/>
      <c r="E79" s="244"/>
      <c r="F79" s="244"/>
      <c r="G79" s="244"/>
      <c r="H79" s="220"/>
      <c r="I79" s="205" t="s">
        <v>212</v>
      </c>
      <c r="J79" s="205"/>
      <c r="K79" s="208"/>
      <c r="L79" s="204">
        <v>0</v>
      </c>
      <c r="M79" s="205"/>
      <c r="N79" s="206"/>
      <c r="O79" s="207">
        <v>0</v>
      </c>
      <c r="P79" s="205"/>
      <c r="Q79" s="208"/>
      <c r="R79" s="204">
        <v>0</v>
      </c>
      <c r="S79" s="205"/>
      <c r="T79" s="206"/>
      <c r="U79" s="207">
        <v>144</v>
      </c>
      <c r="V79" s="205"/>
      <c r="W79" s="208"/>
      <c r="X79" s="204">
        <v>144</v>
      </c>
      <c r="Y79" s="205"/>
      <c r="Z79" s="206"/>
      <c r="AA79" s="198">
        <v>0</v>
      </c>
      <c r="AB79" s="199"/>
      <c r="AC79" s="200"/>
    </row>
    <row r="80" spans="1:29" ht="24" customHeight="1">
      <c r="A80" s="243" t="s">
        <v>98</v>
      </c>
      <c r="B80" s="243"/>
      <c r="C80" s="243"/>
      <c r="D80" s="243"/>
      <c r="E80" s="243"/>
      <c r="F80" s="243"/>
      <c r="G80" s="243"/>
      <c r="H80" s="220"/>
      <c r="I80" s="205" t="s">
        <v>335</v>
      </c>
      <c r="J80" s="205"/>
      <c r="K80" s="208"/>
      <c r="L80" s="204">
        <v>0</v>
      </c>
      <c r="M80" s="205"/>
      <c r="N80" s="206"/>
      <c r="O80" s="207">
        <v>0</v>
      </c>
      <c r="P80" s="205"/>
      <c r="Q80" s="208"/>
      <c r="R80" s="204">
        <v>0</v>
      </c>
      <c r="S80" s="205"/>
      <c r="T80" s="206"/>
      <c r="U80" s="207">
        <v>0</v>
      </c>
      <c r="V80" s="205"/>
      <c r="W80" s="208"/>
      <c r="X80" s="204">
        <v>0</v>
      </c>
      <c r="Y80" s="205"/>
      <c r="Z80" s="206"/>
      <c r="AA80" s="198">
        <v>144</v>
      </c>
      <c r="AB80" s="199"/>
      <c r="AC80" s="200"/>
    </row>
    <row r="81" spans="1:29" ht="19.5" customHeight="1">
      <c r="A81" s="205" t="s">
        <v>326</v>
      </c>
      <c r="B81" s="205"/>
      <c r="C81" s="205"/>
      <c r="D81" s="205"/>
      <c r="E81" s="205"/>
      <c r="F81" s="205"/>
      <c r="G81" s="205"/>
      <c r="H81" s="220"/>
      <c r="I81" s="205" t="s">
        <v>36</v>
      </c>
      <c r="J81" s="205"/>
      <c r="K81" s="208"/>
      <c r="L81" s="204">
        <v>1</v>
      </c>
      <c r="M81" s="205"/>
      <c r="N81" s="206"/>
      <c r="O81" s="207">
        <v>7</v>
      </c>
      <c r="P81" s="205"/>
      <c r="Q81" s="208"/>
      <c r="R81" s="204">
        <v>8</v>
      </c>
      <c r="S81" s="205"/>
      <c r="T81" s="206"/>
      <c r="U81" s="207">
        <v>4</v>
      </c>
      <c r="V81" s="205"/>
      <c r="W81" s="208"/>
      <c r="X81" s="204">
        <v>6</v>
      </c>
      <c r="Y81" s="205"/>
      <c r="Z81" s="206"/>
      <c r="AA81" s="198">
        <v>5</v>
      </c>
      <c r="AB81" s="199"/>
      <c r="AC81" s="200"/>
    </row>
    <row r="82" spans="1:29" ht="25.5" customHeight="1">
      <c r="A82" s="245" t="s">
        <v>336</v>
      </c>
      <c r="B82" s="246"/>
      <c r="C82" s="246"/>
      <c r="D82" s="246"/>
      <c r="E82" s="246"/>
      <c r="F82" s="246"/>
      <c r="G82" s="247"/>
      <c r="H82" s="220"/>
      <c r="I82" s="205" t="s">
        <v>206</v>
      </c>
      <c r="J82" s="205"/>
      <c r="K82" s="208"/>
      <c r="L82" s="204">
        <v>9</v>
      </c>
      <c r="M82" s="205"/>
      <c r="N82" s="206"/>
      <c r="O82" s="207">
        <v>3</v>
      </c>
      <c r="P82" s="205"/>
      <c r="Q82" s="208"/>
      <c r="R82" s="204">
        <v>4</v>
      </c>
      <c r="S82" s="205"/>
      <c r="T82" s="206"/>
      <c r="U82" s="207">
        <v>2</v>
      </c>
      <c r="V82" s="205"/>
      <c r="W82" s="208"/>
      <c r="X82" s="204">
        <v>6</v>
      </c>
      <c r="Y82" s="205"/>
      <c r="Z82" s="206"/>
      <c r="AA82" s="198">
        <v>0</v>
      </c>
      <c r="AB82" s="199"/>
      <c r="AC82" s="200"/>
    </row>
    <row r="83" spans="1:29" ht="15.75" customHeight="1" thickBot="1">
      <c r="A83" s="248"/>
      <c r="B83" s="249"/>
      <c r="C83" s="249"/>
      <c r="D83" s="249"/>
      <c r="E83" s="249"/>
      <c r="F83" s="249"/>
      <c r="G83" s="250"/>
      <c r="H83" s="220"/>
      <c r="I83" s="205" t="s">
        <v>37</v>
      </c>
      <c r="J83" s="205"/>
      <c r="K83" s="208"/>
      <c r="L83" s="195">
        <v>0</v>
      </c>
      <c r="M83" s="196"/>
      <c r="N83" s="197"/>
      <c r="O83" s="209">
        <v>1</v>
      </c>
      <c r="P83" s="196"/>
      <c r="Q83" s="210"/>
      <c r="R83" s="195">
        <v>1</v>
      </c>
      <c r="S83" s="196"/>
      <c r="T83" s="197"/>
      <c r="U83" s="209">
        <v>1</v>
      </c>
      <c r="V83" s="196"/>
      <c r="W83" s="210"/>
      <c r="X83" s="195">
        <v>0</v>
      </c>
      <c r="Y83" s="196"/>
      <c r="Z83" s="197"/>
      <c r="AA83" s="201">
        <v>0</v>
      </c>
      <c r="AB83" s="202"/>
      <c r="AC83" s="203"/>
    </row>
    <row r="84" spans="1:29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5"/>
      <c r="V84" s="85"/>
      <c r="W84" s="84"/>
      <c r="X84" s="84"/>
      <c r="Y84" s="84"/>
      <c r="Z84" s="84"/>
      <c r="AA84" s="84"/>
      <c r="AB84" s="84"/>
      <c r="AC84" s="84"/>
    </row>
  </sheetData>
  <sheetProtection/>
  <mergeCells count="93">
    <mergeCell ref="A77:G77"/>
    <mergeCell ref="H77:H83"/>
    <mergeCell ref="A78:G79"/>
    <mergeCell ref="A80:G80"/>
    <mergeCell ref="A81:G81"/>
    <mergeCell ref="A82:G83"/>
    <mergeCell ref="I83:K83"/>
    <mergeCell ref="I79:K79"/>
    <mergeCell ref="I80:K80"/>
    <mergeCell ref="I4:K5"/>
    <mergeCell ref="I81:K81"/>
    <mergeCell ref="I82:K82"/>
    <mergeCell ref="I78:K78"/>
    <mergeCell ref="AC5:AC6"/>
    <mergeCell ref="T5:T6"/>
    <mergeCell ref="U5:U6"/>
    <mergeCell ref="I77:K77"/>
    <mergeCell ref="X5:X6"/>
    <mergeCell ref="Y5:Y6"/>
    <mergeCell ref="Z5:Z6"/>
    <mergeCell ref="N5:N6"/>
    <mergeCell ref="L77:N77"/>
    <mergeCell ref="O77:Q77"/>
    <mergeCell ref="A74:B74"/>
    <mergeCell ref="C3:C6"/>
    <mergeCell ref="G4:G6"/>
    <mergeCell ref="H4:H6"/>
    <mergeCell ref="AA5:AA6"/>
    <mergeCell ref="AB5:AB6"/>
    <mergeCell ref="V5:V6"/>
    <mergeCell ref="W5:W6"/>
    <mergeCell ref="R5:R6"/>
    <mergeCell ref="S5:S6"/>
    <mergeCell ref="X4:Z4"/>
    <mergeCell ref="L3:AC3"/>
    <mergeCell ref="R4:T4"/>
    <mergeCell ref="U4:W4"/>
    <mergeCell ref="O4:Q4"/>
    <mergeCell ref="A1:AC1"/>
    <mergeCell ref="A3:A6"/>
    <mergeCell ref="B3:B6"/>
    <mergeCell ref="D3:D6"/>
    <mergeCell ref="E3:G3"/>
    <mergeCell ref="H3:K3"/>
    <mergeCell ref="E4:E6"/>
    <mergeCell ref="F4:F6"/>
    <mergeCell ref="AA4:AC4"/>
    <mergeCell ref="L4:N4"/>
    <mergeCell ref="M5:M6"/>
    <mergeCell ref="L5:L6"/>
    <mergeCell ref="Q5:Q6"/>
    <mergeCell ref="P5:P6"/>
    <mergeCell ref="O5:O6"/>
    <mergeCell ref="L78:N78"/>
    <mergeCell ref="L79:N79"/>
    <mergeCell ref="L80:N80"/>
    <mergeCell ref="L81:N81"/>
    <mergeCell ref="L82:N82"/>
    <mergeCell ref="L83:N83"/>
    <mergeCell ref="O78:Q78"/>
    <mergeCell ref="O79:Q79"/>
    <mergeCell ref="O80:Q80"/>
    <mergeCell ref="O81:Q81"/>
    <mergeCell ref="O82:Q82"/>
    <mergeCell ref="O83:Q83"/>
    <mergeCell ref="U82:W82"/>
    <mergeCell ref="U83:W83"/>
    <mergeCell ref="R77:T77"/>
    <mergeCell ref="R78:T78"/>
    <mergeCell ref="R79:T79"/>
    <mergeCell ref="R80:T80"/>
    <mergeCell ref="R81:T81"/>
    <mergeCell ref="R82:T82"/>
    <mergeCell ref="X79:Z79"/>
    <mergeCell ref="X80:Z80"/>
    <mergeCell ref="X81:Z81"/>
    <mergeCell ref="X82:Z82"/>
    <mergeCell ref="R83:T83"/>
    <mergeCell ref="U77:W77"/>
    <mergeCell ref="U78:W78"/>
    <mergeCell ref="U79:W79"/>
    <mergeCell ref="U80:W80"/>
    <mergeCell ref="U81:W81"/>
    <mergeCell ref="X83:Z83"/>
    <mergeCell ref="AA77:AC77"/>
    <mergeCell ref="AA78:AC78"/>
    <mergeCell ref="AA79:AC79"/>
    <mergeCell ref="AA80:AC80"/>
    <mergeCell ref="AA81:AC81"/>
    <mergeCell ref="AA82:AC82"/>
    <mergeCell ref="AA83:AC83"/>
    <mergeCell ref="X77:Z77"/>
    <mergeCell ref="X78:Z78"/>
  </mergeCells>
  <hyperlinks>
    <hyperlink ref="D3" r:id="rId1" display="_ftn1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47" sqref="A47:B47"/>
    </sheetView>
  </sheetViews>
  <sheetFormatPr defaultColWidth="9.140625" defaultRowHeight="15"/>
  <cols>
    <col min="1" max="1" width="2.7109375" style="19" customWidth="1"/>
    <col min="2" max="2" width="90.421875" style="19" customWidth="1"/>
    <col min="3" max="16384" width="9.140625" style="19" customWidth="1"/>
  </cols>
  <sheetData>
    <row r="1" spans="1:3" ht="18.75">
      <c r="A1" s="17" t="s">
        <v>327</v>
      </c>
      <c r="B1" s="7"/>
      <c r="C1" s="65"/>
    </row>
    <row r="2" spans="1:2" ht="18.75">
      <c r="A2" s="17" t="s">
        <v>100</v>
      </c>
      <c r="B2" s="17"/>
    </row>
    <row r="3" spans="1:2" ht="18.75">
      <c r="A3" s="7">
        <v>1</v>
      </c>
      <c r="B3" s="68" t="s">
        <v>281</v>
      </c>
    </row>
    <row r="4" spans="1:2" ht="18.75">
      <c r="A4" s="7">
        <v>2</v>
      </c>
      <c r="B4" s="68" t="s">
        <v>282</v>
      </c>
    </row>
    <row r="5" spans="1:2" ht="18.75">
      <c r="A5" s="7">
        <v>3</v>
      </c>
      <c r="B5" s="68" t="s">
        <v>283</v>
      </c>
    </row>
    <row r="6" spans="1:2" ht="18.75">
      <c r="A6" s="7">
        <v>4</v>
      </c>
      <c r="B6" s="64" t="s">
        <v>284</v>
      </c>
    </row>
    <row r="7" spans="1:2" ht="18.75">
      <c r="A7" s="7">
        <v>5</v>
      </c>
      <c r="B7" s="64" t="s">
        <v>285</v>
      </c>
    </row>
    <row r="8" spans="1:2" ht="18.75">
      <c r="A8" s="7">
        <v>6</v>
      </c>
      <c r="B8" s="64" t="s">
        <v>286</v>
      </c>
    </row>
    <row r="9" spans="1:2" ht="18.75">
      <c r="A9" s="7">
        <v>7</v>
      </c>
      <c r="B9" s="64" t="s">
        <v>287</v>
      </c>
    </row>
    <row r="10" spans="1:2" ht="16.5" customHeight="1">
      <c r="A10" s="7" t="s">
        <v>288</v>
      </c>
      <c r="B10" s="67"/>
    </row>
    <row r="11" spans="1:2" ht="13.5" customHeight="1">
      <c r="A11" s="7" t="s">
        <v>289</v>
      </c>
      <c r="B11" s="67"/>
    </row>
    <row r="12" spans="1:2" ht="15.75" customHeight="1">
      <c r="A12" s="7" t="s">
        <v>290</v>
      </c>
      <c r="B12" s="67"/>
    </row>
    <row r="13" spans="1:2" ht="12.75" customHeight="1">
      <c r="A13" s="7" t="s">
        <v>291</v>
      </c>
      <c r="B13" s="62"/>
    </row>
    <row r="14" spans="1:2" ht="14.25" customHeight="1">
      <c r="A14" s="7" t="s">
        <v>292</v>
      </c>
      <c r="B14" s="62"/>
    </row>
    <row r="15" spans="1:2" ht="15" customHeight="1">
      <c r="A15" s="7" t="s">
        <v>293</v>
      </c>
      <c r="B15" s="7"/>
    </row>
    <row r="16" spans="1:2" ht="13.5" customHeight="1">
      <c r="A16" s="7" t="s">
        <v>294</v>
      </c>
      <c r="B16" s="7"/>
    </row>
    <row r="17" spans="1:2" ht="14.25" customHeight="1">
      <c r="A17" s="7" t="s">
        <v>295</v>
      </c>
      <c r="B17" s="7"/>
    </row>
    <row r="18" spans="1:2" ht="15.75" customHeight="1">
      <c r="A18" s="7" t="s">
        <v>296</v>
      </c>
      <c r="B18" s="7"/>
    </row>
    <row r="19" spans="1:2" ht="14.25" customHeight="1">
      <c r="A19" s="7" t="s">
        <v>297</v>
      </c>
      <c r="B19" s="7"/>
    </row>
    <row r="20" spans="1:2" ht="16.5" customHeight="1">
      <c r="A20" s="7" t="s">
        <v>298</v>
      </c>
      <c r="B20" s="7"/>
    </row>
    <row r="21" spans="1:2" ht="13.5" customHeight="1">
      <c r="A21" s="17" t="s">
        <v>101</v>
      </c>
      <c r="B21" s="17"/>
    </row>
    <row r="22" spans="1:2" ht="18.75">
      <c r="A22" s="7" t="s">
        <v>221</v>
      </c>
      <c r="B22" s="7"/>
    </row>
    <row r="23" spans="1:2" ht="18.75">
      <c r="A23" s="7" t="s">
        <v>222</v>
      </c>
      <c r="B23" s="7"/>
    </row>
    <row r="24" spans="1:3" ht="18.75">
      <c r="A24" s="7" t="s">
        <v>223</v>
      </c>
      <c r="B24" s="7"/>
      <c r="C24" s="62"/>
    </row>
    <row r="25" spans="1:2" ht="18.75">
      <c r="A25" s="7" t="s">
        <v>224</v>
      </c>
      <c r="B25" s="7"/>
    </row>
    <row r="26" spans="1:2" ht="18.75">
      <c r="A26" s="7" t="s">
        <v>225</v>
      </c>
      <c r="B26" s="7"/>
    </row>
    <row r="27" spans="1:2" ht="18.75">
      <c r="A27" s="7" t="s">
        <v>226</v>
      </c>
      <c r="B27" s="7"/>
    </row>
    <row r="28" spans="1:2" ht="18.75">
      <c r="A28" s="7" t="s">
        <v>227</v>
      </c>
      <c r="B28" s="7"/>
    </row>
    <row r="29" spans="1:2" ht="18.75">
      <c r="A29" s="7" t="s">
        <v>228</v>
      </c>
      <c r="B29" s="64" t="s">
        <v>229</v>
      </c>
    </row>
    <row r="30" spans="1:2" ht="18.75">
      <c r="A30" s="7" t="s">
        <v>230</v>
      </c>
      <c r="B30" s="7"/>
    </row>
    <row r="31" spans="1:2" ht="18.75">
      <c r="A31" s="7" t="s">
        <v>231</v>
      </c>
      <c r="B31" s="7"/>
    </row>
    <row r="32" spans="1:2" ht="18.75">
      <c r="A32" s="17" t="s">
        <v>156</v>
      </c>
      <c r="B32" s="17"/>
    </row>
    <row r="33" spans="1:2" ht="18.75">
      <c r="A33" s="7" t="s">
        <v>232</v>
      </c>
      <c r="B33" s="7"/>
    </row>
    <row r="34" spans="1:2" ht="18.75">
      <c r="A34" s="7" t="s">
        <v>233</v>
      </c>
      <c r="B34" s="7"/>
    </row>
    <row r="35" spans="1:2" ht="18.75">
      <c r="A35" s="17" t="s">
        <v>239</v>
      </c>
      <c r="B35" s="17"/>
    </row>
    <row r="36" spans="1:2" ht="18.75">
      <c r="A36" s="7" t="s">
        <v>234</v>
      </c>
      <c r="B36" s="7"/>
    </row>
    <row r="37" spans="1:2" ht="18.75">
      <c r="A37" s="7" t="s">
        <v>240</v>
      </c>
      <c r="B37" s="7"/>
    </row>
    <row r="38" spans="1:2" ht="18.75">
      <c r="A38" s="7" t="s">
        <v>235</v>
      </c>
      <c r="B38" s="7"/>
    </row>
    <row r="39" spans="1:2" ht="18.75">
      <c r="A39" s="7" t="s">
        <v>236</v>
      </c>
      <c r="B39" s="7"/>
    </row>
    <row r="40" spans="1:2" ht="18.75">
      <c r="A40" s="7" t="s">
        <v>241</v>
      </c>
      <c r="B40" s="7"/>
    </row>
    <row r="41" spans="1:2" ht="18.75">
      <c r="A41" s="7" t="s">
        <v>237</v>
      </c>
      <c r="B41" s="7"/>
    </row>
    <row r="42" spans="1:2" ht="18.75">
      <c r="A42" s="7" t="s">
        <v>328</v>
      </c>
      <c r="B42" s="7"/>
    </row>
    <row r="43" spans="1:2" ht="18.75">
      <c r="A43" s="7" t="s">
        <v>242</v>
      </c>
      <c r="B43" s="7"/>
    </row>
    <row r="44" spans="1:2" ht="18.75">
      <c r="A44" s="8" t="s">
        <v>238</v>
      </c>
      <c r="B44" s="63"/>
    </row>
    <row r="45" spans="1:2" ht="18.75">
      <c r="A45" s="63"/>
      <c r="B45" s="63" t="s">
        <v>337</v>
      </c>
    </row>
    <row r="46" spans="1:2" ht="18.75">
      <c r="A46" s="63"/>
      <c r="B46" s="63" t="s">
        <v>338</v>
      </c>
    </row>
    <row r="47" spans="1:2" ht="33" customHeight="1">
      <c r="A47" s="164"/>
      <c r="B47" s="164"/>
    </row>
    <row r="48" spans="1:2" ht="32.25" customHeight="1">
      <c r="A48" s="164"/>
      <c r="B48" s="164"/>
    </row>
    <row r="49" spans="1:2" ht="33.75" customHeight="1">
      <c r="A49" s="164"/>
      <c r="B49" s="164"/>
    </row>
    <row r="50" spans="1:2" ht="32.25" customHeight="1">
      <c r="A50" s="164"/>
      <c r="B50" s="164"/>
    </row>
  </sheetData>
  <sheetProtection/>
  <mergeCells count="4">
    <mergeCell ref="A47:B47"/>
    <mergeCell ref="A48:B48"/>
    <mergeCell ref="A49:B49"/>
    <mergeCell ref="A50:B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Катюшка</dc:creator>
  <cp:keywords/>
  <dc:description/>
  <cp:lastModifiedBy>я</cp:lastModifiedBy>
  <cp:lastPrinted>2016-12-22T07:12:13Z</cp:lastPrinted>
  <dcterms:created xsi:type="dcterms:W3CDTF">2011-01-26T07:04:38Z</dcterms:created>
  <dcterms:modified xsi:type="dcterms:W3CDTF">2016-12-22T07:51:43Z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